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VO Louka - EFEKT" sheetId="1" r:id="rId1"/>
  </sheets>
  <definedNames/>
  <calcPr fullCalcOnLoad="1"/>
</workbook>
</file>

<file path=xl/sharedStrings.xml><?xml version="1.0" encoding="utf-8"?>
<sst xmlns="http://schemas.openxmlformats.org/spreadsheetml/2006/main" count="316" uniqueCount="160">
  <si>
    <t>m</t>
  </si>
  <si>
    <t>ks</t>
  </si>
  <si>
    <t>Množství</t>
  </si>
  <si>
    <t>Položka</t>
  </si>
  <si>
    <t>sada</t>
  </si>
  <si>
    <t>m3</t>
  </si>
  <si>
    <t>Doprava</t>
  </si>
  <si>
    <t>Přesun</t>
  </si>
  <si>
    <t>PPV pro montáže</t>
  </si>
  <si>
    <t>m2</t>
  </si>
  <si>
    <t>Dokumentace skutečného provedení</t>
  </si>
  <si>
    <t>Izolační zkouška kabelu do 4x25mm2</t>
  </si>
  <si>
    <t>Naložení výkopku ručně, hornina tř.1-4</t>
  </si>
  <si>
    <t>Vodorovné přemístění výkopku se složením do 1000m</t>
  </si>
  <si>
    <t>Příplatek za dalších 1000m (10 km)</t>
  </si>
  <si>
    <t>Montáž štítku kabelového průběžného</t>
  </si>
  <si>
    <t>Drobný montážní materiál</t>
  </si>
  <si>
    <t>Rozváděč RVO 1</t>
  </si>
  <si>
    <t>Rozváděč RVO 2</t>
  </si>
  <si>
    <t>Označení stožáru</t>
  </si>
  <si>
    <t>kg</t>
  </si>
  <si>
    <t>Kabelový štítek plastový</t>
  </si>
  <si>
    <t>Demontáž a likvidace - svítidlo výbojkové průmyslové stropní na sloupek parkový</t>
  </si>
  <si>
    <t>Demontáž a likvidace - svítidlo výbojkové průmyslové stropní na výložník</t>
  </si>
  <si>
    <t>Demontáž a likvidace - rozvodnice oceloplechová nebo plastová běžná do 150 kg</t>
  </si>
  <si>
    <t>Demontáž a likvidace - stožár osvětlení ostatní ocelový samostatně stojící do 12m</t>
  </si>
  <si>
    <t>Demontáž a likvidace - výložník osvětlení jednoramenný sloupový do 35 kg</t>
  </si>
  <si>
    <t>Demontáž a likvidace - patice stožáru osvětlení ostatní sklolaminát</t>
  </si>
  <si>
    <t>Demontáž a likvidace - elektrovýzbroj stožáru 1 okruh</t>
  </si>
  <si>
    <t>Demontáž a likvidace - elektrovýzbroj stožáru 2 okruhy</t>
  </si>
  <si>
    <t>Demontáž a likvidace - reproduktoru směrového, tlakového</t>
  </si>
  <si>
    <t>Demontáž a likvidace - kabelů Cu sk.1 do 1 kV do 0,40 kg uložený pevně</t>
  </si>
  <si>
    <t>Demontáž a likvidace - výložník osvětlení dvouramenný nástěnný do 70 kg</t>
  </si>
  <si>
    <t>Demontáž a likvidace - kabel Cu sk.1 do 1 kV do 1,60 kg uložený pevně</t>
  </si>
  <si>
    <t>Demontáž a likvidace - kabel Al sk.1 do 1 kV do 0,63 kg uložený pevně</t>
  </si>
  <si>
    <t>Bourání základu betonového se záhozem jámy sypaninou</t>
  </si>
  <si>
    <t>Montáž - CYKY 3x1,5-6 mm2 1kV (VU)</t>
  </si>
  <si>
    <t>Ukončení vodičů na sv. vč. zapojení do 2,5 mm2</t>
  </si>
  <si>
    <t>Montáž - CYKY 4x16 mm2 1kV (VU)</t>
  </si>
  <si>
    <t>Ukončení vodičů na sv. vč. zapojení do 16 mm2</t>
  </si>
  <si>
    <t>Ukon.kab.sil.plast.rozd. hlavou do 4x16 mm2</t>
  </si>
  <si>
    <t>Svorky hromosvodové do 2 šroubů (SS;SR 03)</t>
  </si>
  <si>
    <t>Montáž výložníku jednoramenného sloupového do hmotnosti 35 kg</t>
  </si>
  <si>
    <t>Montáž stožárů osvětlení ostatních ocelových do 12m</t>
  </si>
  <si>
    <t>Měření intenzity osvětlení</t>
  </si>
  <si>
    <t>Montáž elektrovýzbroj stožáru 2 okruhy</t>
  </si>
  <si>
    <t>Montáž elektrovýzbroj stožáru 1 okruh</t>
  </si>
  <si>
    <t>Montáž trubek ochranných plastových PU do průměru 110mm</t>
  </si>
  <si>
    <t>Montáž trubek ochranných plastových PU do průměru 63mm</t>
  </si>
  <si>
    <t>Montáž trubek ochranných plastových PU do průměru 40mm</t>
  </si>
  <si>
    <t>Montáž rozvodnice oceloplechová nebo plastová běžná do 150 kg</t>
  </si>
  <si>
    <t>Příplatek za každých dalších započatých 500 tis. Kč mont. prací</t>
  </si>
  <si>
    <t>Vytyč trati kabelového vedení podzemního v zastavěném prostoru</t>
  </si>
  <si>
    <t>km</t>
  </si>
  <si>
    <t>Vytyčení trasy inženýrských sítí v zastavěném prostoru - Cetin</t>
  </si>
  <si>
    <t>Vytyčení trasy inženýrských sítí v zastavěném prostoru - SČVK</t>
  </si>
  <si>
    <t>Vytyčení trasy inženýrských sítí v zastavěném prostoru - Innogy</t>
  </si>
  <si>
    <t>Základové konstrukce z monolitického betonu tř. C20/C25</t>
  </si>
  <si>
    <t>Zřízení bednění základových konstrukcí - nezabudované</t>
  </si>
  <si>
    <t>Odstranění bednění základových konstrukcí - nezabudované</t>
  </si>
  <si>
    <t>Zatravnění na rovině</t>
  </si>
  <si>
    <t>Provizorní úprava terénu se zhutněním zem. tř. 4</t>
  </si>
  <si>
    <t>Zřízení krytu vozovky a chodníku z litého asfaltu tloušťky do 5 cm</t>
  </si>
  <si>
    <t>Krytí kabelů výstražnou fólií šířky 20 cm</t>
  </si>
  <si>
    <t>Řezání podkladu nebo krytu živičného tloušťky do 10 cm</t>
  </si>
  <si>
    <t>Obetonování plastových trub do průměru trubky 10cm</t>
  </si>
  <si>
    <t>Obetonování plastových trub do průměru trubky 15cm</t>
  </si>
  <si>
    <t>Montáž svítidel výbojkových (LED) venkovních na sloupek</t>
  </si>
  <si>
    <t>Montáž svítidlo výbojkové (LED) průmyslové stropní na výložník</t>
  </si>
  <si>
    <t>Odstranění dřevitého porostu z křovin a stromů měkkého středně hustého</t>
  </si>
  <si>
    <t>Hloubení nezapažených jam strojně v hornině tř 4</t>
  </si>
  <si>
    <t>Zásyp jam nebo rýh strojně včetně zhutnění v zástavbě</t>
  </si>
  <si>
    <t>Montáž - AYKY 4x10 mm2 1kV (VU)</t>
  </si>
  <si>
    <t>Ukončení vodič izolovaný do 25 mm2 na svorkovnici</t>
  </si>
  <si>
    <t>Ukon.kab.sil.plast.rozd. hlavou do 4x25 mm2</t>
  </si>
  <si>
    <t>Geodetické zaměření podzemní kabelové trasy a svítidel</t>
  </si>
  <si>
    <t>Číslo</t>
  </si>
  <si>
    <t>Výdaje v Kč bez DPH</t>
  </si>
  <si>
    <t>Způsobilé</t>
  </si>
  <si>
    <t>Nezpůsobilé</t>
  </si>
  <si>
    <t>Jednotková cena</t>
  </si>
  <si>
    <t>(Kč bez DPH)</t>
  </si>
  <si>
    <t>Úprava rozváděče RVO 3</t>
  </si>
  <si>
    <t>LED svítidlo pro VO SELENE 29W 3000K ASTRO</t>
  </si>
  <si>
    <t>LED svítidlo pro přechod pro chodce SELENE 29W 5000K CROSS</t>
  </si>
  <si>
    <t>LED svítidlo pro VO SELENE 58W 3000K ASTRO</t>
  </si>
  <si>
    <t>Kabel CYKY-J 3x1,5</t>
  </si>
  <si>
    <t>Stožárová svorkovnice SR 481-14 Z/Un</t>
  </si>
  <si>
    <t>Stožárová svorkovnice SR 482-14 Z/Un</t>
  </si>
  <si>
    <t>Pojistková vložka E14 E14 10A gG</t>
  </si>
  <si>
    <t>Bezpaticový stožár 5,5m, žárový pozink, K5,5-133/89/60</t>
  </si>
  <si>
    <t>Bezpaticový stožár 6m, žárový pozink, K6-133/89/60</t>
  </si>
  <si>
    <t>Kabelová spojka SVCZ 4x 4 - 16 S</t>
  </si>
  <si>
    <t>Rozdělovací hlava EN 4.0</t>
  </si>
  <si>
    <t>Rozdělovací hlava EN 4.1</t>
  </si>
  <si>
    <t>Kabel CYKY-J 4x25</t>
  </si>
  <si>
    <t>Kabel CYKY-J 4x16</t>
  </si>
  <si>
    <t>Výložník, H=0mm, L=1250mm, žárový pozink, SD 1-1250</t>
  </si>
  <si>
    <t>Výložník, H=0mm, L=300mm, žárový pozink, SD 1-300</t>
  </si>
  <si>
    <t>Výložník třmenový, L=300mm, žárový pozink, UDT 1-300</t>
  </si>
  <si>
    <t>Výložník, H=1800mm, L=2000mm, žár. Pozink, UZB 1-2000</t>
  </si>
  <si>
    <t>Výložník, H=200mm, L=1000mm, žárový pozink, SK1-1000</t>
  </si>
  <si>
    <t>Výložník, H=200mm, L=500mm, žárový pozink, SK1-500</t>
  </si>
  <si>
    <t>Bezpaticový stožár 7,2m, žárový pozink, UZMA 9-133/108/89</t>
  </si>
  <si>
    <t>Plastová chránička ohebná KF09040</t>
  </si>
  <si>
    <t>Plastová chránička ohebná KF09063</t>
  </si>
  <si>
    <t>Plastová chránička ohebná KF09110</t>
  </si>
  <si>
    <t>HDPE chránička ∅90/5,4mm</t>
  </si>
  <si>
    <t>Zemnící vodič FeZn ∅10 mm</t>
  </si>
  <si>
    <t>Svorka spojovací SS</t>
  </si>
  <si>
    <t>Svorka pripojovací SPb</t>
  </si>
  <si>
    <t>Kabel AYKY-J 4x10</t>
  </si>
  <si>
    <t>Sloupek pro značku ∅60 mm, L=4m, pozink</t>
  </si>
  <si>
    <t>Výstražná fólie 22 rudá</t>
  </si>
  <si>
    <t>Beton C20/25</t>
  </si>
  <si>
    <t>Písek kopaný</t>
  </si>
  <si>
    <t>Zálivka asfaltová</t>
  </si>
  <si>
    <t>Ocelová trubka, natřená ∅114,3x6,3mm</t>
  </si>
  <si>
    <t>Potrubní třmen z kruhové oceli, zinkovaný, M12,  ∅102÷114mm</t>
  </si>
  <si>
    <t>Nosný profil, žárově zinkovaný, SPS 200</t>
  </si>
  <si>
    <t>Plastová trubka KG SN4 DN200/2m</t>
  </si>
  <si>
    <t>Plastová trubka KG SN4 DN200/1m</t>
  </si>
  <si>
    <t>Plastová zákrytová deska KAD 200</t>
  </si>
  <si>
    <t>Teplem smrštilelná trubice s lepidlem RPK 22/6</t>
  </si>
  <si>
    <t>Vyhotovení zprávy přes 500 do 1000 tis. mont. prací</t>
  </si>
  <si>
    <t>Propojení kabel celoplastový spojkou SVCZ 4x10-16 mm2</t>
  </si>
  <si>
    <t>Uzemnění v zemi s izolací spojů FeZn do prům. 10 mm ve městě</t>
  </si>
  <si>
    <t>Demontáž/montáž svislé dopravní značky do velikosti 1 m2</t>
  </si>
  <si>
    <t>Montáž sloupku dopravních značek délky do 3,5 m s bet. základem</t>
  </si>
  <si>
    <t>Vytyčení trasy inženýrských sítí v zastavěném prostoru - ČEZ Dist.</t>
  </si>
  <si>
    <t>Hloubení rýhy ručně 35cm/šířka 70cm/hloubka zem. tř.4</t>
  </si>
  <si>
    <t>Hloubení rýhy ručně 35cm/šířka 60cm/hloubka zem. tř.4</t>
  </si>
  <si>
    <t>Hloubení rýhy ručně 60 cm/šířka 120cm/hloubka zem. tř.4</t>
  </si>
  <si>
    <t>Lože kabelů z písku tl 5 cm nad kabel, kryté plastovou deskou</t>
  </si>
  <si>
    <t>Odstranění krytu komunikace ze živice tloušťky do 10 cm</t>
  </si>
  <si>
    <t>Rozebrání dlažeb ručně z dlaždic zámkových</t>
  </si>
  <si>
    <t>Očištění dlaždic betonových zámkových z rozebraných dlažeb</t>
  </si>
  <si>
    <t>Kladení dlažby z dlaždic betonových zámkových do lože</t>
  </si>
  <si>
    <t>Odstranění krytu komunikace z kameniva tloušťky do 10cm</t>
  </si>
  <si>
    <t>Ruční zához rýhy se zhutněním 60cm/šířka 100cm/hloubka zem.tř.4</t>
  </si>
  <si>
    <t>Ruční zához rýhy se zhutněním 35cm šířka 40cm hloubka zem.tř.4</t>
  </si>
  <si>
    <t>Ruční zához rýhy se zhutněním 35cm šířka 50cm hloubka zem.tř.4</t>
  </si>
  <si>
    <t>Zřízení podkladní vrstvy z kameniva drceného tl. do 10cm</t>
  </si>
  <si>
    <t>Zřízení podkladní vrstvy ze štěrkodrti tloušťky do 10 cm</t>
  </si>
  <si>
    <t>Zřízení podkladní vrstvy z kameniva drceného tl. do 15cm</t>
  </si>
  <si>
    <t>Zřízení podkladní vrstvy ze štěrkodrti tloušťky do 20 cm</t>
  </si>
  <si>
    <t>Hloubení nezapažených jam pro stožáry ručně v hornině tř 4</t>
  </si>
  <si>
    <t>Řízený zemní protlak strojně do hl. do 6 m a průměru do 90 mm</t>
  </si>
  <si>
    <t>Hloubení nezapažených jam ručně v hornině tř 4</t>
  </si>
  <si>
    <t>Dodavatelská dokumentace, prohlášení o shodě</t>
  </si>
  <si>
    <t>Vedlejčí náklady (zařízení staveniště, inženýring, ...)</t>
  </si>
  <si>
    <t>Rekapitulace</t>
  </si>
  <si>
    <t>Podíl</t>
  </si>
  <si>
    <t>Cena</t>
  </si>
  <si>
    <t>(Kč DPH 21%)</t>
  </si>
  <si>
    <t>(Kč s DPH)</t>
  </si>
  <si>
    <t>Celkové výdaje</t>
  </si>
  <si>
    <t xml:space="preserve">  z toho způsobilé výdaje</t>
  </si>
  <si>
    <t xml:space="preserve">  z toho nezpůsobilé výdaje</t>
  </si>
  <si>
    <t>Celkem (Kč bez DPH)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</si>
</sst>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0.0"/>
    <numFmt numFmtId="169" formatCode="#,##0.00\_\K_č"/>
    <numFmt numFmtId="170" formatCode="#,##0.00,"/>
    <numFmt numFmtId="171" formatCode="#,##0.00__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-405]d\.\ mmmm\ yyyy"/>
    <numFmt numFmtId="178" formatCode="0.000"/>
    <numFmt numFmtId="179" formatCode="0.0000"/>
    <numFmt numFmtId="180" formatCode="###,##\-0,000"/>
    <numFmt numFmtId="181" formatCode="###,##\-#,###"/>
    <numFmt numFmtId="182" formatCode="0_ ;\-0\ "/>
    <numFmt numFmtId="183" formatCode="###&quot; &quot;##\-####"/>
    <numFmt numFmtId="184" formatCode="#,##0.0__"/>
    <numFmt numFmtId="185" formatCode="#,##0__"/>
    <numFmt numFmtId="186" formatCode="#,##0.0\ &quot;Kč&quot;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1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1" fontId="0" fillId="0" borderId="14" xfId="0" applyNumberFormat="1" applyFill="1" applyBorder="1" applyAlignment="1">
      <alignment/>
    </xf>
    <xf numFmtId="171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171" fontId="0" fillId="0" borderId="19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1" fontId="0" fillId="0" borderId="22" xfId="0" applyNumberFormat="1" applyFont="1" applyFill="1" applyBorder="1" applyAlignment="1">
      <alignment/>
    </xf>
    <xf numFmtId="171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5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171" fontId="0" fillId="0" borderId="27" xfId="0" applyNumberFormat="1" applyFill="1" applyBorder="1" applyAlignment="1">
      <alignment/>
    </xf>
    <xf numFmtId="0" fontId="0" fillId="0" borderId="28" xfId="46" applyFill="1" applyBorder="1">
      <alignment/>
      <protection/>
    </xf>
    <xf numFmtId="0" fontId="0" fillId="0" borderId="31" xfId="0" applyFont="1" applyFill="1" applyBorder="1" applyAlignment="1">
      <alignment/>
    </xf>
    <xf numFmtId="0" fontId="0" fillId="0" borderId="22" xfId="0" applyFill="1" applyBorder="1" applyAlignment="1">
      <alignment/>
    </xf>
    <xf numFmtId="171" fontId="0" fillId="0" borderId="22" xfId="0" applyNumberFormat="1" applyFill="1" applyBorder="1" applyAlignment="1">
      <alignment/>
    </xf>
    <xf numFmtId="171" fontId="0" fillId="0" borderId="32" xfId="0" applyNumberFormat="1" applyFill="1" applyBorder="1" applyAlignment="1">
      <alignment/>
    </xf>
    <xf numFmtId="171" fontId="0" fillId="0" borderId="20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37" xfId="0" applyFill="1" applyBorder="1" applyAlignment="1">
      <alignment/>
    </xf>
    <xf numFmtId="0" fontId="0" fillId="0" borderId="19" xfId="0" applyBorder="1" applyAlignment="1">
      <alignment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171" fontId="0" fillId="0" borderId="14" xfId="0" applyNumberFormat="1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0" xfId="46" applyFont="1" applyFill="1" applyBorder="1">
      <alignment/>
      <protection/>
    </xf>
    <xf numFmtId="0" fontId="0" fillId="0" borderId="42" xfId="0" applyFont="1" applyFill="1" applyBorder="1" applyAlignment="1">
      <alignment/>
    </xf>
    <xf numFmtId="171" fontId="0" fillId="0" borderId="42" xfId="0" applyNumberFormat="1" applyFill="1" applyBorder="1" applyAlignment="1">
      <alignment/>
    </xf>
    <xf numFmtId="0" fontId="0" fillId="0" borderId="4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171" fontId="1" fillId="0" borderId="42" xfId="0" applyNumberFormat="1" applyFont="1" applyFill="1" applyBorder="1" applyAlignment="1">
      <alignment/>
    </xf>
    <xf numFmtId="171" fontId="1" fillId="0" borderId="45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 horizontal="right"/>
    </xf>
    <xf numFmtId="0" fontId="0" fillId="0" borderId="46" xfId="0" applyFont="1" applyFill="1" applyBorder="1" applyAlignment="1">
      <alignment wrapText="1"/>
    </xf>
    <xf numFmtId="0" fontId="0" fillId="0" borderId="47" xfId="0" applyFont="1" applyFill="1" applyBorder="1" applyAlignment="1">
      <alignment/>
    </xf>
    <xf numFmtId="171" fontId="0" fillId="0" borderId="11" xfId="0" applyNumberFormat="1" applyFill="1" applyBorder="1" applyAlignment="1">
      <alignment/>
    </xf>
    <xf numFmtId="171" fontId="0" fillId="0" borderId="48" xfId="0" applyNumberFormat="1" applyFill="1" applyBorder="1" applyAlignment="1">
      <alignment/>
    </xf>
    <xf numFmtId="171" fontId="0" fillId="0" borderId="21" xfId="0" applyNumberForma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0" fillId="0" borderId="53" xfId="0" applyFont="1" applyFill="1" applyBorder="1" applyAlignment="1">
      <alignment/>
    </xf>
    <xf numFmtId="0" fontId="0" fillId="0" borderId="47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115" zoomScaleNormal="115" zoomScalePageLayoutView="0" workbookViewId="0" topLeftCell="A128">
      <selection activeCell="J150" sqref="J150"/>
    </sheetView>
  </sheetViews>
  <sheetFormatPr defaultColWidth="9.00390625" defaultRowHeight="12.75"/>
  <cols>
    <col min="1" max="1" width="7.625" style="4" customWidth="1"/>
    <col min="2" max="2" width="55.625" style="4" customWidth="1"/>
    <col min="3" max="3" width="7.625" style="4" customWidth="1"/>
    <col min="4" max="4" width="5.625" style="4" customWidth="1"/>
    <col min="5" max="5" width="15.625" style="4" customWidth="1"/>
    <col min="6" max="6" width="20.625" style="4" customWidth="1"/>
    <col min="7" max="7" width="20.625" style="0" customWidth="1"/>
    <col min="8" max="8" width="12.00390625" style="0" bestFit="1" customWidth="1"/>
    <col min="9" max="9" width="12.625" style="0" bestFit="1" customWidth="1"/>
  </cols>
  <sheetData>
    <row r="1" spans="1:11" s="4" customFormat="1" ht="12.75">
      <c r="A1" s="47" t="s">
        <v>76</v>
      </c>
      <c r="B1" s="5" t="s">
        <v>3</v>
      </c>
      <c r="C1" s="83" t="s">
        <v>2</v>
      </c>
      <c r="D1" s="82"/>
      <c r="E1" s="52" t="s">
        <v>80</v>
      </c>
      <c r="F1" s="84" t="s">
        <v>77</v>
      </c>
      <c r="G1" s="85"/>
      <c r="H1"/>
      <c r="I1"/>
      <c r="J1"/>
      <c r="K1"/>
    </row>
    <row r="2" spans="1:11" s="4" customFormat="1" ht="13.5" thickBot="1">
      <c r="A2" s="48"/>
      <c r="B2" s="6"/>
      <c r="C2" s="7"/>
      <c r="D2" s="6"/>
      <c r="E2" s="51" t="s">
        <v>81</v>
      </c>
      <c r="F2" s="49" t="s">
        <v>78</v>
      </c>
      <c r="G2" s="50" t="s">
        <v>79</v>
      </c>
      <c r="H2"/>
      <c r="I2"/>
      <c r="J2"/>
      <c r="K2"/>
    </row>
    <row r="3" spans="1:11" s="4" customFormat="1" ht="12.75">
      <c r="A3" s="53">
        <v>1</v>
      </c>
      <c r="B3" s="29" t="s">
        <v>17</v>
      </c>
      <c r="C3" s="8">
        <v>1</v>
      </c>
      <c r="D3" s="30" t="s">
        <v>1</v>
      </c>
      <c r="E3" s="12"/>
      <c r="F3" s="12">
        <v>0</v>
      </c>
      <c r="G3" s="13"/>
      <c r="H3"/>
      <c r="I3"/>
      <c r="J3"/>
      <c r="K3"/>
    </row>
    <row r="4" spans="1:11" s="4" customFormat="1" ht="12.75">
      <c r="A4" s="14">
        <f>A3+1</f>
        <v>2</v>
      </c>
      <c r="B4" s="15" t="s">
        <v>18</v>
      </c>
      <c r="C4" s="2">
        <v>1</v>
      </c>
      <c r="D4" s="15" t="s">
        <v>1</v>
      </c>
      <c r="E4" s="16"/>
      <c r="F4" s="16">
        <v>0</v>
      </c>
      <c r="G4" s="54"/>
      <c r="H4"/>
      <c r="I4"/>
      <c r="J4"/>
      <c r="K4"/>
    </row>
    <row r="5" spans="1:11" s="4" customFormat="1" ht="12.75">
      <c r="A5" s="14">
        <f aca="true" t="shared" si="0" ref="A5:A25">A4+1</f>
        <v>3</v>
      </c>
      <c r="B5" s="15" t="s">
        <v>82</v>
      </c>
      <c r="C5" s="15">
        <v>1</v>
      </c>
      <c r="D5" s="15" t="s">
        <v>1</v>
      </c>
      <c r="E5" s="16"/>
      <c r="F5" s="16">
        <v>0</v>
      </c>
      <c r="G5" s="54"/>
      <c r="H5"/>
      <c r="I5"/>
      <c r="J5"/>
      <c r="K5"/>
    </row>
    <row r="6" spans="1:11" s="4" customFormat="1" ht="12.75">
      <c r="A6" s="14">
        <f t="shared" si="0"/>
        <v>4</v>
      </c>
      <c r="B6" s="15" t="s">
        <v>83</v>
      </c>
      <c r="C6" s="20">
        <v>132</v>
      </c>
      <c r="D6" s="19" t="s">
        <v>1</v>
      </c>
      <c r="E6" s="21"/>
      <c r="F6" s="16">
        <v>0</v>
      </c>
      <c r="G6" s="54"/>
      <c r="H6"/>
      <c r="I6"/>
      <c r="J6"/>
      <c r="K6"/>
    </row>
    <row r="7" spans="1:11" s="4" customFormat="1" ht="12.75">
      <c r="A7" s="14">
        <f t="shared" si="0"/>
        <v>5</v>
      </c>
      <c r="B7" s="15" t="s">
        <v>84</v>
      </c>
      <c r="C7" s="2">
        <v>6</v>
      </c>
      <c r="D7" s="15" t="s">
        <v>1</v>
      </c>
      <c r="E7" s="21"/>
      <c r="F7" s="16">
        <v>0</v>
      </c>
      <c r="G7" s="54"/>
      <c r="H7"/>
      <c r="I7"/>
      <c r="J7"/>
      <c r="K7"/>
    </row>
    <row r="8" spans="1:11" s="4" customFormat="1" ht="12.75">
      <c r="A8" s="14">
        <f t="shared" si="0"/>
        <v>6</v>
      </c>
      <c r="B8" s="15" t="s">
        <v>85</v>
      </c>
      <c r="C8" s="2">
        <v>50</v>
      </c>
      <c r="D8" s="15" t="s">
        <v>1</v>
      </c>
      <c r="E8" s="21"/>
      <c r="F8" s="16">
        <v>0</v>
      </c>
      <c r="G8" s="54"/>
      <c r="H8"/>
      <c r="I8"/>
      <c r="J8"/>
      <c r="K8"/>
    </row>
    <row r="9" spans="1:11" s="4" customFormat="1" ht="12.75">
      <c r="A9" s="14">
        <f t="shared" si="0"/>
        <v>7</v>
      </c>
      <c r="B9" s="15" t="s">
        <v>86</v>
      </c>
      <c r="C9" s="15">
        <v>1785</v>
      </c>
      <c r="D9" s="15" t="s">
        <v>0</v>
      </c>
      <c r="E9" s="21"/>
      <c r="F9" s="16">
        <v>0</v>
      </c>
      <c r="G9" s="54"/>
      <c r="H9"/>
      <c r="I9"/>
      <c r="J9"/>
      <c r="K9"/>
    </row>
    <row r="10" spans="1:11" s="4" customFormat="1" ht="12.75">
      <c r="A10" s="14">
        <f t="shared" si="0"/>
        <v>8</v>
      </c>
      <c r="B10" s="15" t="s">
        <v>87</v>
      </c>
      <c r="C10" s="15">
        <v>137</v>
      </c>
      <c r="D10" s="15" t="s">
        <v>1</v>
      </c>
      <c r="E10" s="21"/>
      <c r="F10" s="16">
        <v>0</v>
      </c>
      <c r="G10" s="54"/>
      <c r="H10"/>
      <c r="I10"/>
      <c r="J10"/>
      <c r="K10"/>
    </row>
    <row r="11" spans="1:11" s="4" customFormat="1" ht="12.75">
      <c r="A11" s="14">
        <f t="shared" si="0"/>
        <v>9</v>
      </c>
      <c r="B11" s="15" t="s">
        <v>88</v>
      </c>
      <c r="C11" s="15">
        <v>2</v>
      </c>
      <c r="D11" s="15" t="s">
        <v>1</v>
      </c>
      <c r="E11" s="21"/>
      <c r="F11" s="16">
        <v>0</v>
      </c>
      <c r="G11" s="54"/>
      <c r="H11"/>
      <c r="I11"/>
      <c r="J11"/>
      <c r="K11"/>
    </row>
    <row r="12" spans="1:7" ht="12.75">
      <c r="A12" s="14">
        <f t="shared" si="0"/>
        <v>10</v>
      </c>
      <c r="B12" s="15" t="s">
        <v>89</v>
      </c>
      <c r="C12" s="15">
        <v>140</v>
      </c>
      <c r="D12" s="15" t="s">
        <v>1</v>
      </c>
      <c r="E12" s="21"/>
      <c r="F12" s="16">
        <v>0</v>
      </c>
      <c r="G12" s="54"/>
    </row>
    <row r="13" spans="1:7" ht="12.75">
      <c r="A13" s="14">
        <f t="shared" si="0"/>
        <v>11</v>
      </c>
      <c r="B13" s="2" t="s">
        <v>36</v>
      </c>
      <c r="C13" s="18">
        <v>1785</v>
      </c>
      <c r="D13" s="15" t="s">
        <v>0</v>
      </c>
      <c r="E13" s="16"/>
      <c r="F13" s="16">
        <v>0</v>
      </c>
      <c r="G13" s="54"/>
    </row>
    <row r="14" spans="1:7" ht="12.75">
      <c r="A14" s="14">
        <f t="shared" si="0"/>
        <v>12</v>
      </c>
      <c r="B14" s="2" t="s">
        <v>37</v>
      </c>
      <c r="C14" s="18">
        <v>1128</v>
      </c>
      <c r="D14" s="15" t="s">
        <v>1</v>
      </c>
      <c r="E14" s="16"/>
      <c r="F14" s="16">
        <v>0</v>
      </c>
      <c r="G14" s="54"/>
    </row>
    <row r="15" spans="1:7" ht="12.75">
      <c r="A15" s="14">
        <f t="shared" si="0"/>
        <v>13</v>
      </c>
      <c r="B15" s="35" t="s">
        <v>67</v>
      </c>
      <c r="C15" s="15">
        <v>61</v>
      </c>
      <c r="D15" s="15" t="s">
        <v>1</v>
      </c>
      <c r="E15" s="21"/>
      <c r="F15" s="16">
        <v>0</v>
      </c>
      <c r="G15" s="54"/>
    </row>
    <row r="16" spans="1:7" ht="12.75">
      <c r="A16" s="14">
        <f t="shared" si="0"/>
        <v>14</v>
      </c>
      <c r="B16" s="35" t="s">
        <v>68</v>
      </c>
      <c r="C16" s="15">
        <v>127</v>
      </c>
      <c r="D16" s="15" t="s">
        <v>1</v>
      </c>
      <c r="E16" s="21"/>
      <c r="F16" s="16">
        <v>0</v>
      </c>
      <c r="G16" s="54"/>
    </row>
    <row r="17" spans="1:9" ht="12.75">
      <c r="A17" s="14">
        <f t="shared" si="0"/>
        <v>15</v>
      </c>
      <c r="B17" s="2" t="s">
        <v>46</v>
      </c>
      <c r="C17" s="18">
        <v>137</v>
      </c>
      <c r="D17" s="15" t="s">
        <v>1</v>
      </c>
      <c r="E17" s="16"/>
      <c r="F17" s="16">
        <v>0</v>
      </c>
      <c r="G17" s="54"/>
      <c r="I17" s="1"/>
    </row>
    <row r="18" spans="1:7" ht="12.75">
      <c r="A18" s="14">
        <f t="shared" si="0"/>
        <v>16</v>
      </c>
      <c r="B18" s="34" t="s">
        <v>45</v>
      </c>
      <c r="C18" s="15">
        <v>2</v>
      </c>
      <c r="D18" s="15" t="s">
        <v>1</v>
      </c>
      <c r="E18" s="16"/>
      <c r="F18" s="16">
        <v>0</v>
      </c>
      <c r="G18" s="54"/>
    </row>
    <row r="19" spans="1:7" ht="12.75">
      <c r="A19" s="14">
        <f t="shared" si="0"/>
        <v>17</v>
      </c>
      <c r="B19" s="35" t="s">
        <v>50</v>
      </c>
      <c r="C19" s="15">
        <v>3</v>
      </c>
      <c r="D19" s="15" t="s">
        <v>1</v>
      </c>
      <c r="E19" s="16"/>
      <c r="F19" s="16">
        <v>0</v>
      </c>
      <c r="G19" s="54"/>
    </row>
    <row r="20" spans="1:7" ht="12.75">
      <c r="A20" s="14">
        <f t="shared" si="0"/>
        <v>18</v>
      </c>
      <c r="B20" s="35" t="s">
        <v>44</v>
      </c>
      <c r="C20" s="15">
        <v>1</v>
      </c>
      <c r="D20" s="15" t="s">
        <v>4</v>
      </c>
      <c r="E20" s="16"/>
      <c r="F20" s="16">
        <v>0</v>
      </c>
      <c r="G20" s="54"/>
    </row>
    <row r="21" spans="1:7" ht="12.75">
      <c r="A21" s="14">
        <f t="shared" si="0"/>
        <v>19</v>
      </c>
      <c r="B21" s="15" t="s">
        <v>124</v>
      </c>
      <c r="C21" s="2">
        <v>1</v>
      </c>
      <c r="D21" s="15" t="s">
        <v>1</v>
      </c>
      <c r="E21" s="16"/>
      <c r="F21" s="16">
        <v>0</v>
      </c>
      <c r="G21" s="54"/>
    </row>
    <row r="22" spans="1:7" ht="12.75">
      <c r="A22" s="14">
        <f t="shared" si="0"/>
        <v>20</v>
      </c>
      <c r="B22" s="2" t="s">
        <v>51</v>
      </c>
      <c r="C22" s="15">
        <v>6</v>
      </c>
      <c r="D22" s="15" t="s">
        <v>1</v>
      </c>
      <c r="E22" s="16"/>
      <c r="F22" s="16">
        <v>0</v>
      </c>
      <c r="G22" s="54"/>
    </row>
    <row r="23" spans="1:7" ht="12.75">
      <c r="A23" s="14">
        <f t="shared" si="0"/>
        <v>21</v>
      </c>
      <c r="B23" s="15" t="s">
        <v>10</v>
      </c>
      <c r="C23" s="15">
        <v>1</v>
      </c>
      <c r="D23" s="15" t="s">
        <v>1</v>
      </c>
      <c r="E23" s="16"/>
      <c r="F23" s="16">
        <v>0</v>
      </c>
      <c r="G23" s="54"/>
    </row>
    <row r="24" spans="1:9" ht="12.75">
      <c r="A24" s="14">
        <f t="shared" si="0"/>
        <v>22</v>
      </c>
      <c r="B24" s="15" t="s">
        <v>149</v>
      </c>
      <c r="C24" s="15">
        <v>1</v>
      </c>
      <c r="D24" s="15" t="s">
        <v>1</v>
      </c>
      <c r="E24" s="16"/>
      <c r="F24" s="16">
        <v>0</v>
      </c>
      <c r="G24" s="54"/>
      <c r="I24" s="1"/>
    </row>
    <row r="25" spans="1:9" ht="12.75">
      <c r="A25" s="14">
        <f t="shared" si="0"/>
        <v>23</v>
      </c>
      <c r="B25" s="15" t="s">
        <v>90</v>
      </c>
      <c r="C25" s="32">
        <v>5</v>
      </c>
      <c r="D25" s="15" t="s">
        <v>1</v>
      </c>
      <c r="E25" s="21"/>
      <c r="F25" s="2"/>
      <c r="G25" s="17">
        <v>0</v>
      </c>
      <c r="I25" s="1"/>
    </row>
    <row r="26" spans="1:7" ht="12.75">
      <c r="A26" s="14">
        <f aca="true" t="shared" si="1" ref="A26:A90">A25+1</f>
        <v>24</v>
      </c>
      <c r="B26" s="15" t="s">
        <v>91</v>
      </c>
      <c r="C26" s="32">
        <v>83</v>
      </c>
      <c r="D26" s="15" t="s">
        <v>1</v>
      </c>
      <c r="E26" s="21"/>
      <c r="F26" s="2"/>
      <c r="G26" s="17">
        <v>0</v>
      </c>
    </row>
    <row r="27" spans="1:9" ht="12.75">
      <c r="A27" s="14">
        <f t="shared" si="1"/>
        <v>25</v>
      </c>
      <c r="B27" s="15" t="s">
        <v>103</v>
      </c>
      <c r="C27" s="32">
        <v>50</v>
      </c>
      <c r="D27" s="15" t="s">
        <v>1</v>
      </c>
      <c r="E27" s="21"/>
      <c r="F27" s="2"/>
      <c r="G27" s="17">
        <v>0</v>
      </c>
      <c r="I27" s="1"/>
    </row>
    <row r="28" spans="1:9" ht="12.75">
      <c r="A28" s="14">
        <f t="shared" si="1"/>
        <v>26</v>
      </c>
      <c r="B28" s="15" t="s">
        <v>102</v>
      </c>
      <c r="C28" s="32">
        <v>66</v>
      </c>
      <c r="D28" s="15" t="s">
        <v>1</v>
      </c>
      <c r="E28" s="21"/>
      <c r="F28" s="2"/>
      <c r="G28" s="17">
        <v>0</v>
      </c>
      <c r="I28" s="1"/>
    </row>
    <row r="29" spans="1:7" ht="12.75">
      <c r="A29" s="14">
        <f t="shared" si="1"/>
        <v>27</v>
      </c>
      <c r="B29" s="15" t="s">
        <v>101</v>
      </c>
      <c r="C29" s="32">
        <v>5</v>
      </c>
      <c r="D29" s="15" t="s">
        <v>1</v>
      </c>
      <c r="E29" s="21"/>
      <c r="F29" s="2"/>
      <c r="G29" s="17">
        <v>0</v>
      </c>
    </row>
    <row r="30" spans="1:7" ht="12.75">
      <c r="A30" s="14">
        <f t="shared" si="1"/>
        <v>28</v>
      </c>
      <c r="B30" s="15" t="s">
        <v>100</v>
      </c>
      <c r="C30" s="32">
        <v>50</v>
      </c>
      <c r="D30" s="15" t="s">
        <v>1</v>
      </c>
      <c r="E30" s="21"/>
      <c r="F30" s="2"/>
      <c r="G30" s="17">
        <v>0</v>
      </c>
    </row>
    <row r="31" spans="1:7" ht="12.75">
      <c r="A31" s="14">
        <f t="shared" si="1"/>
        <v>29</v>
      </c>
      <c r="B31" s="15" t="s">
        <v>99</v>
      </c>
      <c r="C31" s="32">
        <v>1</v>
      </c>
      <c r="D31" s="15" t="s">
        <v>1</v>
      </c>
      <c r="E31" s="21"/>
      <c r="F31" s="2"/>
      <c r="G31" s="17">
        <v>0</v>
      </c>
    </row>
    <row r="32" spans="1:7" ht="12.75">
      <c r="A32" s="14">
        <f t="shared" si="1"/>
        <v>30</v>
      </c>
      <c r="B32" s="15" t="s">
        <v>98</v>
      </c>
      <c r="C32" s="32">
        <v>4</v>
      </c>
      <c r="D32" s="15" t="s">
        <v>1</v>
      </c>
      <c r="E32" s="21"/>
      <c r="F32" s="2"/>
      <c r="G32" s="17">
        <v>0</v>
      </c>
    </row>
    <row r="33" spans="1:7" ht="12.75">
      <c r="A33" s="14">
        <f t="shared" si="1"/>
        <v>31</v>
      </c>
      <c r="B33" s="15" t="s">
        <v>97</v>
      </c>
      <c r="C33" s="32">
        <v>1</v>
      </c>
      <c r="D33" s="15" t="s">
        <v>1</v>
      </c>
      <c r="E33" s="21"/>
      <c r="F33" s="2"/>
      <c r="G33" s="17">
        <v>0</v>
      </c>
    </row>
    <row r="34" spans="1:7" ht="12.75">
      <c r="A34" s="14">
        <f t="shared" si="1"/>
        <v>32</v>
      </c>
      <c r="B34" s="15" t="s">
        <v>95</v>
      </c>
      <c r="C34" s="15">
        <v>10</v>
      </c>
      <c r="D34" s="15" t="s">
        <v>0</v>
      </c>
      <c r="E34" s="21"/>
      <c r="F34" s="2"/>
      <c r="G34" s="17">
        <v>0</v>
      </c>
    </row>
    <row r="35" spans="1:7" ht="12.75">
      <c r="A35" s="14">
        <f t="shared" si="1"/>
        <v>33</v>
      </c>
      <c r="B35" s="15" t="s">
        <v>94</v>
      </c>
      <c r="C35" s="15">
        <v>2</v>
      </c>
      <c r="D35" s="15" t="s">
        <v>1</v>
      </c>
      <c r="E35" s="21"/>
      <c r="F35" s="2"/>
      <c r="G35" s="17">
        <v>0</v>
      </c>
    </row>
    <row r="36" spans="1:7" ht="12.75">
      <c r="A36" s="14">
        <f t="shared" si="1"/>
        <v>34</v>
      </c>
      <c r="B36" s="15" t="s">
        <v>96</v>
      </c>
      <c r="C36" s="15">
        <v>5000</v>
      </c>
      <c r="D36" s="15" t="s">
        <v>0</v>
      </c>
      <c r="E36" s="21"/>
      <c r="F36" s="2"/>
      <c r="G36" s="17">
        <v>0</v>
      </c>
    </row>
    <row r="37" spans="1:7" ht="12.75">
      <c r="A37" s="14">
        <f t="shared" si="1"/>
        <v>35</v>
      </c>
      <c r="B37" s="15" t="s">
        <v>93</v>
      </c>
      <c r="C37" s="15">
        <v>286</v>
      </c>
      <c r="D37" s="15" t="s">
        <v>1</v>
      </c>
      <c r="E37" s="21"/>
      <c r="F37" s="2"/>
      <c r="G37" s="17">
        <v>0</v>
      </c>
    </row>
    <row r="38" spans="1:7" ht="13.5" thickBot="1">
      <c r="A38" s="56">
        <f t="shared" si="1"/>
        <v>36</v>
      </c>
      <c r="B38" s="24" t="s">
        <v>92</v>
      </c>
      <c r="C38" s="24">
        <v>3</v>
      </c>
      <c r="D38" s="24" t="s">
        <v>1</v>
      </c>
      <c r="E38" s="25"/>
      <c r="F38" s="43"/>
      <c r="G38" s="26">
        <v>0</v>
      </c>
    </row>
    <row r="39" spans="1:7" ht="12.75">
      <c r="A39" s="47" t="s">
        <v>76</v>
      </c>
      <c r="B39" s="5" t="s">
        <v>3</v>
      </c>
      <c r="C39" s="83" t="s">
        <v>2</v>
      </c>
      <c r="D39" s="82"/>
      <c r="E39" s="52"/>
      <c r="F39" s="84" t="s">
        <v>77</v>
      </c>
      <c r="G39" s="85"/>
    </row>
    <row r="40" spans="1:7" ht="13.5" thickBot="1">
      <c r="A40" s="48"/>
      <c r="B40" s="6"/>
      <c r="C40" s="7"/>
      <c r="D40" s="6"/>
      <c r="E40" s="51"/>
      <c r="F40" s="49" t="s">
        <v>78</v>
      </c>
      <c r="G40" s="50" t="s">
        <v>79</v>
      </c>
    </row>
    <row r="41" spans="1:7" ht="12.75">
      <c r="A41" s="57">
        <f>A38+1</f>
        <v>37</v>
      </c>
      <c r="B41" s="30" t="s">
        <v>19</v>
      </c>
      <c r="C41" s="30">
        <v>189</v>
      </c>
      <c r="D41" s="30" t="s">
        <v>1</v>
      </c>
      <c r="E41" s="58"/>
      <c r="F41" s="8"/>
      <c r="G41" s="13">
        <v>0</v>
      </c>
    </row>
    <row r="42" spans="1:7" ht="12.75">
      <c r="A42" s="31">
        <f t="shared" si="1"/>
        <v>38</v>
      </c>
      <c r="B42" s="15" t="s">
        <v>104</v>
      </c>
      <c r="C42" s="15">
        <v>276</v>
      </c>
      <c r="D42" s="15" t="s">
        <v>0</v>
      </c>
      <c r="E42" s="21"/>
      <c r="F42" s="2"/>
      <c r="G42" s="17">
        <v>0</v>
      </c>
    </row>
    <row r="43" spans="1:7" ht="12.75">
      <c r="A43" s="14">
        <f>A42+1</f>
        <v>39</v>
      </c>
      <c r="B43" s="19" t="s">
        <v>105</v>
      </c>
      <c r="C43" s="19">
        <v>3800</v>
      </c>
      <c r="D43" s="19" t="s">
        <v>0</v>
      </c>
      <c r="E43" s="22"/>
      <c r="F43" s="20"/>
      <c r="G43" s="28">
        <v>0</v>
      </c>
    </row>
    <row r="44" spans="1:7" ht="12.75">
      <c r="A44" s="14">
        <f t="shared" si="1"/>
        <v>40</v>
      </c>
      <c r="B44" s="15" t="s">
        <v>106</v>
      </c>
      <c r="C44" s="15">
        <v>280</v>
      </c>
      <c r="D44" s="15" t="s">
        <v>0</v>
      </c>
      <c r="E44" s="21"/>
      <c r="F44" s="2"/>
      <c r="G44" s="17">
        <v>0</v>
      </c>
    </row>
    <row r="45" spans="1:7" ht="12.75">
      <c r="A45" s="14">
        <f t="shared" si="1"/>
        <v>41</v>
      </c>
      <c r="B45" s="15" t="s">
        <v>107</v>
      </c>
      <c r="C45" s="15">
        <v>40</v>
      </c>
      <c r="D45" s="15" t="s">
        <v>0</v>
      </c>
      <c r="E45" s="21"/>
      <c r="F45" s="2"/>
      <c r="G45" s="17">
        <v>0</v>
      </c>
    </row>
    <row r="46" spans="1:7" ht="12.75">
      <c r="A46" s="14">
        <f t="shared" si="1"/>
        <v>42</v>
      </c>
      <c r="B46" s="15" t="s">
        <v>108</v>
      </c>
      <c r="C46" s="15">
        <v>4200</v>
      </c>
      <c r="D46" s="15" t="s">
        <v>0</v>
      </c>
      <c r="E46" s="21"/>
      <c r="F46" s="2"/>
      <c r="G46" s="17">
        <v>0</v>
      </c>
    </row>
    <row r="47" spans="1:7" ht="12.75">
      <c r="A47" s="14">
        <f t="shared" si="1"/>
        <v>43</v>
      </c>
      <c r="B47" s="15" t="s">
        <v>109</v>
      </c>
      <c r="C47" s="15">
        <v>320</v>
      </c>
      <c r="D47" s="36" t="s">
        <v>1</v>
      </c>
      <c r="E47" s="21"/>
      <c r="F47" s="33"/>
      <c r="G47" s="17">
        <v>0</v>
      </c>
    </row>
    <row r="48" spans="1:7" ht="12.75">
      <c r="A48" s="55">
        <f t="shared" si="1"/>
        <v>44</v>
      </c>
      <c r="B48" s="18" t="s">
        <v>110</v>
      </c>
      <c r="C48" s="15">
        <v>138</v>
      </c>
      <c r="D48" s="15" t="s">
        <v>1</v>
      </c>
      <c r="E48" s="21"/>
      <c r="F48" s="2"/>
      <c r="G48" s="17">
        <v>0</v>
      </c>
    </row>
    <row r="49" spans="1:7" ht="12.75">
      <c r="A49" s="14">
        <f t="shared" si="1"/>
        <v>45</v>
      </c>
      <c r="B49" s="19" t="s">
        <v>123</v>
      </c>
      <c r="C49" s="19">
        <v>69</v>
      </c>
      <c r="D49" s="19" t="s">
        <v>0</v>
      </c>
      <c r="E49" s="22"/>
      <c r="F49" s="46"/>
      <c r="G49" s="28">
        <v>0</v>
      </c>
    </row>
    <row r="50" spans="1:7" ht="12.75">
      <c r="A50" s="14">
        <f t="shared" si="1"/>
        <v>46</v>
      </c>
      <c r="B50" s="15" t="s">
        <v>122</v>
      </c>
      <c r="C50" s="15">
        <v>3500</v>
      </c>
      <c r="D50" s="15" t="s">
        <v>1</v>
      </c>
      <c r="E50" s="21"/>
      <c r="F50" s="16"/>
      <c r="G50" s="17">
        <v>0</v>
      </c>
    </row>
    <row r="51" spans="1:7" ht="12.75">
      <c r="A51" s="14">
        <f t="shared" si="1"/>
        <v>47</v>
      </c>
      <c r="B51" s="15" t="s">
        <v>121</v>
      </c>
      <c r="C51" s="15">
        <v>88</v>
      </c>
      <c r="D51" s="15" t="s">
        <v>1</v>
      </c>
      <c r="E51" s="21"/>
      <c r="F51" s="16"/>
      <c r="G51" s="17">
        <v>0</v>
      </c>
    </row>
    <row r="52" spans="1:7" ht="12.75">
      <c r="A52" s="14">
        <f t="shared" si="1"/>
        <v>48</v>
      </c>
      <c r="B52" s="15" t="s">
        <v>120</v>
      </c>
      <c r="C52" s="15">
        <v>50</v>
      </c>
      <c r="D52" s="15" t="s">
        <v>1</v>
      </c>
      <c r="E52" s="21"/>
      <c r="F52" s="16"/>
      <c r="G52" s="17">
        <v>0</v>
      </c>
    </row>
    <row r="53" spans="1:7" ht="12.75">
      <c r="A53" s="14">
        <f t="shared" si="1"/>
        <v>49</v>
      </c>
      <c r="B53" s="15" t="s">
        <v>119</v>
      </c>
      <c r="C53" s="15">
        <v>5</v>
      </c>
      <c r="D53" s="15" t="s">
        <v>1</v>
      </c>
      <c r="E53" s="21"/>
      <c r="F53" s="16"/>
      <c r="G53" s="17">
        <v>0</v>
      </c>
    </row>
    <row r="54" spans="1:7" ht="12.75">
      <c r="A54" s="14">
        <f t="shared" si="1"/>
        <v>50</v>
      </c>
      <c r="B54" s="15" t="s">
        <v>118</v>
      </c>
      <c r="C54" s="15">
        <v>5</v>
      </c>
      <c r="D54" s="15" t="s">
        <v>1</v>
      </c>
      <c r="E54" s="16"/>
      <c r="F54" s="16"/>
      <c r="G54" s="17">
        <v>0</v>
      </c>
    </row>
    <row r="55" spans="1:7" ht="12.75">
      <c r="A55" s="14">
        <f t="shared" si="1"/>
        <v>51</v>
      </c>
      <c r="B55" s="15" t="s">
        <v>117</v>
      </c>
      <c r="C55" s="15">
        <v>24</v>
      </c>
      <c r="D55" s="15" t="s">
        <v>0</v>
      </c>
      <c r="E55" s="16"/>
      <c r="F55" s="16"/>
      <c r="G55" s="17">
        <v>0</v>
      </c>
    </row>
    <row r="56" spans="1:7" ht="12.75">
      <c r="A56" s="14">
        <f t="shared" si="1"/>
        <v>52</v>
      </c>
      <c r="B56" s="15" t="s">
        <v>116</v>
      </c>
      <c r="C56" s="15">
        <v>50</v>
      </c>
      <c r="D56" s="15" t="s">
        <v>20</v>
      </c>
      <c r="E56" s="21"/>
      <c r="F56" s="16"/>
      <c r="G56" s="17">
        <v>0</v>
      </c>
    </row>
    <row r="57" spans="1:11" s="4" customFormat="1" ht="12.75">
      <c r="A57" s="14">
        <f t="shared" si="1"/>
        <v>53</v>
      </c>
      <c r="B57" s="15" t="s">
        <v>21</v>
      </c>
      <c r="C57" s="15">
        <v>1000</v>
      </c>
      <c r="D57" s="15" t="s">
        <v>1</v>
      </c>
      <c r="E57" s="21"/>
      <c r="F57" s="16"/>
      <c r="G57" s="17">
        <v>0</v>
      </c>
      <c r="H57"/>
      <c r="I57"/>
      <c r="J57"/>
      <c r="K57"/>
    </row>
    <row r="58" spans="1:11" s="4" customFormat="1" ht="12.75">
      <c r="A58" s="14">
        <f t="shared" si="1"/>
        <v>54</v>
      </c>
      <c r="B58" s="15" t="s">
        <v>114</v>
      </c>
      <c r="C58" s="15">
        <f>27.9+13.376+7.24+9.05</f>
        <v>57.566</v>
      </c>
      <c r="D58" s="15" t="s">
        <v>5</v>
      </c>
      <c r="E58" s="21"/>
      <c r="F58" s="16"/>
      <c r="G58" s="17">
        <v>0</v>
      </c>
      <c r="H58"/>
      <c r="I58"/>
      <c r="J58"/>
      <c r="K58"/>
    </row>
    <row r="59" spans="1:11" s="4" customFormat="1" ht="12.75">
      <c r="A59" s="14">
        <f t="shared" si="1"/>
        <v>55</v>
      </c>
      <c r="B59" s="15" t="s">
        <v>115</v>
      </c>
      <c r="C59" s="15">
        <v>205.38</v>
      </c>
      <c r="D59" s="15" t="s">
        <v>5</v>
      </c>
      <c r="E59" s="21"/>
      <c r="F59" s="16"/>
      <c r="G59" s="17">
        <v>0</v>
      </c>
      <c r="H59"/>
      <c r="I59"/>
      <c r="J59"/>
      <c r="K59"/>
    </row>
    <row r="60" spans="1:11" s="4" customFormat="1" ht="12.75">
      <c r="A60" s="14">
        <f t="shared" si="1"/>
        <v>56</v>
      </c>
      <c r="B60" s="15" t="s">
        <v>113</v>
      </c>
      <c r="C60" s="15">
        <v>3800</v>
      </c>
      <c r="D60" s="15" t="s">
        <v>0</v>
      </c>
      <c r="E60" s="21"/>
      <c r="F60" s="16"/>
      <c r="G60" s="17">
        <v>0</v>
      </c>
      <c r="H60"/>
      <c r="I60"/>
      <c r="J60"/>
      <c r="K60"/>
    </row>
    <row r="61" spans="1:11" s="4" customFormat="1" ht="12.75">
      <c r="A61" s="14">
        <f t="shared" si="1"/>
        <v>57</v>
      </c>
      <c r="B61" s="15" t="s">
        <v>112</v>
      </c>
      <c r="C61" s="15">
        <f>1+1+1</f>
        <v>3</v>
      </c>
      <c r="D61" s="15" t="s">
        <v>1</v>
      </c>
      <c r="E61" s="21"/>
      <c r="F61" s="16"/>
      <c r="G61" s="17">
        <v>0</v>
      </c>
      <c r="H61"/>
      <c r="I61"/>
      <c r="J61"/>
      <c r="K61"/>
    </row>
    <row r="62" spans="1:11" s="4" customFormat="1" ht="12.75">
      <c r="A62" s="14">
        <f t="shared" si="1"/>
        <v>58</v>
      </c>
      <c r="B62" s="15" t="s">
        <v>111</v>
      </c>
      <c r="C62" s="15">
        <v>58</v>
      </c>
      <c r="D62" s="15" t="s">
        <v>0</v>
      </c>
      <c r="E62" s="21"/>
      <c r="F62" s="16"/>
      <c r="G62" s="17">
        <v>0</v>
      </c>
      <c r="H62"/>
      <c r="I62"/>
      <c r="J62"/>
      <c r="K62"/>
    </row>
    <row r="63" spans="1:11" s="4" customFormat="1" ht="12.75">
      <c r="A63" s="55">
        <f t="shared" si="1"/>
        <v>59</v>
      </c>
      <c r="B63" s="18" t="s">
        <v>16</v>
      </c>
      <c r="C63" s="15">
        <v>1</v>
      </c>
      <c r="D63" s="15" t="s">
        <v>4</v>
      </c>
      <c r="E63" s="21"/>
      <c r="F63" s="2"/>
      <c r="G63" s="17">
        <v>0</v>
      </c>
      <c r="H63"/>
      <c r="I63"/>
      <c r="J63"/>
      <c r="K63"/>
    </row>
    <row r="64" spans="1:11" s="4" customFormat="1" ht="12.75">
      <c r="A64" s="55">
        <f t="shared" si="1"/>
        <v>60</v>
      </c>
      <c r="B64" s="11" t="s">
        <v>38</v>
      </c>
      <c r="C64" s="18">
        <v>5000</v>
      </c>
      <c r="D64" s="15" t="s">
        <v>0</v>
      </c>
      <c r="E64" s="16"/>
      <c r="F64" s="2"/>
      <c r="G64" s="17">
        <v>0</v>
      </c>
      <c r="H64"/>
      <c r="I64"/>
      <c r="J64"/>
      <c r="K64"/>
    </row>
    <row r="65" spans="1:11" s="4" customFormat="1" ht="12.75">
      <c r="A65" s="14">
        <f t="shared" si="1"/>
        <v>61</v>
      </c>
      <c r="B65" s="34" t="s">
        <v>39</v>
      </c>
      <c r="C65" s="15">
        <v>1144</v>
      </c>
      <c r="D65" s="15" t="s">
        <v>1</v>
      </c>
      <c r="E65" s="16"/>
      <c r="F65" s="2"/>
      <c r="G65" s="17">
        <v>0</v>
      </c>
      <c r="H65"/>
      <c r="I65"/>
      <c r="J65"/>
      <c r="K65"/>
    </row>
    <row r="66" spans="1:11" s="4" customFormat="1" ht="12.75">
      <c r="A66" s="14">
        <f t="shared" si="1"/>
        <v>62</v>
      </c>
      <c r="B66" s="34" t="s">
        <v>40</v>
      </c>
      <c r="C66" s="15">
        <v>286</v>
      </c>
      <c r="D66" s="15" t="s">
        <v>1</v>
      </c>
      <c r="E66" s="21"/>
      <c r="F66" s="2"/>
      <c r="G66" s="17">
        <v>0</v>
      </c>
      <c r="H66"/>
      <c r="I66"/>
      <c r="J66"/>
      <c r="K66"/>
    </row>
    <row r="67" spans="1:11" s="4" customFormat="1" ht="12.75">
      <c r="A67" s="14">
        <f t="shared" si="1"/>
        <v>63</v>
      </c>
      <c r="B67" s="35" t="s">
        <v>125</v>
      </c>
      <c r="C67" s="15">
        <v>3</v>
      </c>
      <c r="D67" s="15" t="s">
        <v>1</v>
      </c>
      <c r="E67" s="21"/>
      <c r="F67" s="2"/>
      <c r="G67" s="17">
        <v>0</v>
      </c>
      <c r="H67"/>
      <c r="I67"/>
      <c r="J67"/>
      <c r="K67"/>
    </row>
    <row r="68" spans="1:11" s="4" customFormat="1" ht="12.75">
      <c r="A68" s="14">
        <f t="shared" si="1"/>
        <v>64</v>
      </c>
      <c r="B68" s="35" t="s">
        <v>126</v>
      </c>
      <c r="C68" s="15">
        <v>4200</v>
      </c>
      <c r="D68" s="15" t="s">
        <v>0</v>
      </c>
      <c r="E68" s="21"/>
      <c r="F68" s="2"/>
      <c r="G68" s="17">
        <v>0</v>
      </c>
      <c r="H68"/>
      <c r="I68"/>
      <c r="J68"/>
      <c r="K68"/>
    </row>
    <row r="69" spans="1:11" s="4" customFormat="1" ht="12.75">
      <c r="A69" s="14">
        <f t="shared" si="1"/>
        <v>65</v>
      </c>
      <c r="B69" s="34" t="s">
        <v>41</v>
      </c>
      <c r="C69" s="15">
        <v>458</v>
      </c>
      <c r="D69" s="15" t="s">
        <v>1</v>
      </c>
      <c r="E69" s="21"/>
      <c r="F69" s="2"/>
      <c r="G69" s="17">
        <v>0</v>
      </c>
      <c r="H69"/>
      <c r="I69"/>
      <c r="J69"/>
      <c r="K69"/>
    </row>
    <row r="70" spans="1:11" s="4" customFormat="1" ht="12.75">
      <c r="A70" s="14">
        <f t="shared" si="1"/>
        <v>66</v>
      </c>
      <c r="B70" s="34" t="s">
        <v>42</v>
      </c>
      <c r="C70" s="15">
        <v>127</v>
      </c>
      <c r="D70" s="15" t="s">
        <v>1</v>
      </c>
      <c r="E70" s="21"/>
      <c r="F70" s="2"/>
      <c r="G70" s="17">
        <v>0</v>
      </c>
      <c r="H70"/>
      <c r="I70"/>
      <c r="J70"/>
      <c r="K70"/>
    </row>
    <row r="71" spans="1:11" s="4" customFormat="1" ht="12.75">
      <c r="A71" s="14">
        <f t="shared" si="1"/>
        <v>67</v>
      </c>
      <c r="B71" s="34" t="s">
        <v>43</v>
      </c>
      <c r="C71" s="15">
        <v>138</v>
      </c>
      <c r="D71" s="15" t="s">
        <v>1</v>
      </c>
      <c r="E71" s="16"/>
      <c r="F71" s="2"/>
      <c r="G71" s="17">
        <v>0</v>
      </c>
      <c r="H71"/>
      <c r="I71"/>
      <c r="J71"/>
      <c r="K71"/>
    </row>
    <row r="72" spans="1:7" ht="12.75">
      <c r="A72" s="14">
        <f t="shared" si="1"/>
        <v>68</v>
      </c>
      <c r="B72" s="15" t="s">
        <v>15</v>
      </c>
      <c r="C72" s="18">
        <v>1000</v>
      </c>
      <c r="D72" s="15" t="s">
        <v>1</v>
      </c>
      <c r="E72" s="16"/>
      <c r="F72" s="2"/>
      <c r="G72" s="17">
        <v>0</v>
      </c>
    </row>
    <row r="73" spans="1:7" ht="12.75">
      <c r="A73" s="14">
        <f t="shared" si="1"/>
        <v>69</v>
      </c>
      <c r="B73" s="2" t="s">
        <v>49</v>
      </c>
      <c r="C73" s="18">
        <v>276</v>
      </c>
      <c r="D73" s="15" t="s">
        <v>0</v>
      </c>
      <c r="E73" s="16"/>
      <c r="F73" s="2"/>
      <c r="G73" s="17">
        <v>0</v>
      </c>
    </row>
    <row r="74" spans="1:7" ht="12.75">
      <c r="A74" s="14">
        <f t="shared" si="1"/>
        <v>70</v>
      </c>
      <c r="B74" s="2" t="s">
        <v>48</v>
      </c>
      <c r="C74" s="18">
        <v>3800</v>
      </c>
      <c r="D74" s="15" t="s">
        <v>0</v>
      </c>
      <c r="E74" s="16"/>
      <c r="F74" s="2"/>
      <c r="G74" s="17">
        <v>0</v>
      </c>
    </row>
    <row r="75" spans="1:7" ht="12.75">
      <c r="A75" s="14">
        <f t="shared" si="1"/>
        <v>71</v>
      </c>
      <c r="B75" s="2" t="s">
        <v>47</v>
      </c>
      <c r="C75" s="18">
        <v>280</v>
      </c>
      <c r="D75" s="15" t="s">
        <v>0</v>
      </c>
      <c r="E75" s="16"/>
      <c r="F75" s="2"/>
      <c r="G75" s="17">
        <v>0</v>
      </c>
    </row>
    <row r="76" spans="1:7" ht="13.5" thickBot="1">
      <c r="A76" s="56">
        <f t="shared" si="1"/>
        <v>72</v>
      </c>
      <c r="B76" s="24" t="s">
        <v>11</v>
      </c>
      <c r="C76" s="23">
        <v>11</v>
      </c>
      <c r="D76" s="24" t="s">
        <v>1</v>
      </c>
      <c r="E76" s="44"/>
      <c r="F76" s="43"/>
      <c r="G76" s="26">
        <v>0</v>
      </c>
    </row>
    <row r="77" spans="1:7" ht="12.75">
      <c r="A77" s="47" t="s">
        <v>76</v>
      </c>
      <c r="B77" s="5" t="s">
        <v>3</v>
      </c>
      <c r="C77" s="83" t="s">
        <v>2</v>
      </c>
      <c r="D77" s="82"/>
      <c r="E77" s="52" t="s">
        <v>80</v>
      </c>
      <c r="F77" s="84" t="s">
        <v>77</v>
      </c>
      <c r="G77" s="85"/>
    </row>
    <row r="78" spans="1:7" ht="13.5" thickBot="1">
      <c r="A78" s="48"/>
      <c r="B78" s="6"/>
      <c r="C78" s="7"/>
      <c r="D78" s="6"/>
      <c r="E78" s="51" t="s">
        <v>81</v>
      </c>
      <c r="F78" s="49" t="s">
        <v>78</v>
      </c>
      <c r="G78" s="50" t="s">
        <v>79</v>
      </c>
    </row>
    <row r="79" spans="1:7" ht="12.75">
      <c r="A79" s="57">
        <f>A76+1</f>
        <v>73</v>
      </c>
      <c r="B79" s="30" t="s">
        <v>127</v>
      </c>
      <c r="C79" s="10">
        <v>26</v>
      </c>
      <c r="D79" s="30" t="s">
        <v>1</v>
      </c>
      <c r="E79" s="58"/>
      <c r="F79" s="8"/>
      <c r="G79" s="13">
        <v>0</v>
      </c>
    </row>
    <row r="80" spans="1:7" ht="12.75">
      <c r="A80" s="31">
        <f>A79+1</f>
        <v>74</v>
      </c>
      <c r="B80" s="15" t="s">
        <v>128</v>
      </c>
      <c r="C80" s="11">
        <v>3</v>
      </c>
      <c r="D80" s="15" t="s">
        <v>1</v>
      </c>
      <c r="E80" s="21"/>
      <c r="F80" s="2"/>
      <c r="G80" s="17">
        <v>0</v>
      </c>
    </row>
    <row r="81" spans="1:7" ht="12.75">
      <c r="A81" s="14">
        <f>A80+1</f>
        <v>75</v>
      </c>
      <c r="B81" s="59" t="s">
        <v>72</v>
      </c>
      <c r="C81" s="27">
        <v>58</v>
      </c>
      <c r="D81" s="19" t="s">
        <v>0</v>
      </c>
      <c r="E81" s="46"/>
      <c r="F81" s="20"/>
      <c r="G81" s="28">
        <v>0</v>
      </c>
    </row>
    <row r="82" spans="1:7" ht="12.75">
      <c r="A82" s="14">
        <f t="shared" si="1"/>
        <v>76</v>
      </c>
      <c r="B82" s="2" t="s">
        <v>73</v>
      </c>
      <c r="C82" s="18">
        <v>8</v>
      </c>
      <c r="D82" s="15" t="s">
        <v>1</v>
      </c>
      <c r="E82" s="16"/>
      <c r="F82" s="2"/>
      <c r="G82" s="17">
        <v>0</v>
      </c>
    </row>
    <row r="83" spans="1:7" ht="12.75">
      <c r="A83" s="14">
        <f t="shared" si="1"/>
        <v>77</v>
      </c>
      <c r="B83" s="34" t="s">
        <v>74</v>
      </c>
      <c r="C83" s="15">
        <v>2</v>
      </c>
      <c r="D83" s="15" t="s">
        <v>1</v>
      </c>
      <c r="E83" s="21"/>
      <c r="F83" s="2"/>
      <c r="G83" s="17">
        <v>0</v>
      </c>
    </row>
    <row r="84" spans="1:7" ht="12.75">
      <c r="A84" s="14">
        <f t="shared" si="1"/>
        <v>78</v>
      </c>
      <c r="B84" s="34" t="s">
        <v>52</v>
      </c>
      <c r="C84" s="15">
        <v>3.443</v>
      </c>
      <c r="D84" s="15" t="s">
        <v>53</v>
      </c>
      <c r="E84" s="21"/>
      <c r="F84" s="33"/>
      <c r="G84" s="17">
        <v>0</v>
      </c>
    </row>
    <row r="85" spans="1:7" ht="12.75">
      <c r="A85" s="14">
        <f t="shared" si="1"/>
        <v>79</v>
      </c>
      <c r="B85" s="35" t="s">
        <v>54</v>
      </c>
      <c r="C85" s="15">
        <v>3.443</v>
      </c>
      <c r="D85" s="15" t="s">
        <v>53</v>
      </c>
      <c r="E85" s="21"/>
      <c r="F85" s="33"/>
      <c r="G85" s="17">
        <v>0</v>
      </c>
    </row>
    <row r="86" spans="1:7" ht="12.75">
      <c r="A86" s="14">
        <f t="shared" si="1"/>
        <v>80</v>
      </c>
      <c r="B86" s="35" t="s">
        <v>55</v>
      </c>
      <c r="C86" s="15">
        <v>3.443</v>
      </c>
      <c r="D86" s="15" t="s">
        <v>53</v>
      </c>
      <c r="E86" s="21"/>
      <c r="F86" s="33"/>
      <c r="G86" s="17">
        <v>0</v>
      </c>
    </row>
    <row r="87" spans="1:7" ht="12.75">
      <c r="A87" s="14">
        <f t="shared" si="1"/>
        <v>81</v>
      </c>
      <c r="B87" s="35" t="s">
        <v>129</v>
      </c>
      <c r="C87" s="15">
        <v>3.443</v>
      </c>
      <c r="D87" s="15" t="s">
        <v>53</v>
      </c>
      <c r="E87" s="21"/>
      <c r="F87" s="33"/>
      <c r="G87" s="17">
        <v>0</v>
      </c>
    </row>
    <row r="88" spans="1:7" ht="12.75">
      <c r="A88" s="14">
        <f t="shared" si="1"/>
        <v>82</v>
      </c>
      <c r="B88" s="38" t="s">
        <v>56</v>
      </c>
      <c r="C88" s="15">
        <v>3.443</v>
      </c>
      <c r="D88" s="15" t="s">
        <v>53</v>
      </c>
      <c r="E88" s="21"/>
      <c r="F88" s="33"/>
      <c r="G88" s="17">
        <v>0</v>
      </c>
    </row>
    <row r="89" spans="1:7" ht="12.75">
      <c r="A89" s="14">
        <f t="shared" si="1"/>
        <v>83</v>
      </c>
      <c r="B89" s="35" t="s">
        <v>130</v>
      </c>
      <c r="C89" s="15">
        <v>2334.5</v>
      </c>
      <c r="D89" s="19" t="s">
        <v>0</v>
      </c>
      <c r="E89" s="22"/>
      <c r="F89" s="33"/>
      <c r="G89" s="17">
        <v>0</v>
      </c>
    </row>
    <row r="90" spans="1:7" ht="12.75">
      <c r="A90" s="14">
        <f t="shared" si="1"/>
        <v>84</v>
      </c>
      <c r="B90" s="35" t="s">
        <v>131</v>
      </c>
      <c r="C90" s="15">
        <v>994.5</v>
      </c>
      <c r="D90" s="19" t="s">
        <v>0</v>
      </c>
      <c r="E90" s="22"/>
      <c r="F90" s="33"/>
      <c r="G90" s="17">
        <v>0</v>
      </c>
    </row>
    <row r="91" spans="1:7" ht="12.75">
      <c r="A91" s="14">
        <f aca="true" t="shared" si="2" ref="A91:A144">A90+1</f>
        <v>85</v>
      </c>
      <c r="B91" s="35" t="s">
        <v>141</v>
      </c>
      <c r="C91" s="15">
        <v>2334.5</v>
      </c>
      <c r="D91" s="19" t="s">
        <v>0</v>
      </c>
      <c r="E91" s="22"/>
      <c r="F91" s="33"/>
      <c r="G91" s="17">
        <v>0</v>
      </c>
    </row>
    <row r="92" spans="1:7" ht="12.75">
      <c r="A92" s="14">
        <f t="shared" si="2"/>
        <v>86</v>
      </c>
      <c r="B92" s="35" t="s">
        <v>140</v>
      </c>
      <c r="C92" s="15">
        <v>994.5</v>
      </c>
      <c r="D92" s="19" t="s">
        <v>0</v>
      </c>
      <c r="E92" s="22"/>
      <c r="F92" s="33"/>
      <c r="G92" s="17">
        <v>0</v>
      </c>
    </row>
    <row r="93" spans="1:7" ht="12.75">
      <c r="A93" s="14">
        <f t="shared" si="2"/>
        <v>87</v>
      </c>
      <c r="B93" s="35" t="s">
        <v>132</v>
      </c>
      <c r="C93" s="15">
        <v>243</v>
      </c>
      <c r="D93" s="19" t="s">
        <v>0</v>
      </c>
      <c r="E93" s="22"/>
      <c r="F93" s="33"/>
      <c r="G93" s="17">
        <v>0</v>
      </c>
    </row>
    <row r="94" spans="1:7" ht="12.75">
      <c r="A94" s="14">
        <f t="shared" si="2"/>
        <v>88</v>
      </c>
      <c r="B94" s="35" t="s">
        <v>139</v>
      </c>
      <c r="C94" s="15">
        <v>243</v>
      </c>
      <c r="D94" s="19" t="s">
        <v>0</v>
      </c>
      <c r="E94" s="22"/>
      <c r="F94" s="33"/>
      <c r="G94" s="17">
        <v>0</v>
      </c>
    </row>
    <row r="95" spans="1:7" ht="12.75">
      <c r="A95" s="14">
        <f t="shared" si="2"/>
        <v>89</v>
      </c>
      <c r="B95" s="42" t="s">
        <v>133</v>
      </c>
      <c r="C95" s="2">
        <v>2934</v>
      </c>
      <c r="D95" s="15" t="s">
        <v>0</v>
      </c>
      <c r="E95" s="16"/>
      <c r="F95" s="33"/>
      <c r="G95" s="17">
        <v>0</v>
      </c>
    </row>
    <row r="96" spans="1:7" ht="12.75">
      <c r="A96" s="14">
        <f t="shared" si="2"/>
        <v>90</v>
      </c>
      <c r="B96" s="39" t="s">
        <v>63</v>
      </c>
      <c r="C96" s="2">
        <v>3800</v>
      </c>
      <c r="D96" s="36" t="s">
        <v>0</v>
      </c>
      <c r="E96" s="16"/>
      <c r="F96" s="33"/>
      <c r="G96" s="17">
        <v>0</v>
      </c>
    </row>
    <row r="97" spans="1:7" ht="12.75">
      <c r="A97" s="14">
        <f t="shared" si="2"/>
        <v>91</v>
      </c>
      <c r="B97" s="35" t="s">
        <v>64</v>
      </c>
      <c r="C97" s="2">
        <v>1055</v>
      </c>
      <c r="D97" s="15" t="s">
        <v>0</v>
      </c>
      <c r="E97" s="22"/>
      <c r="F97" s="33"/>
      <c r="G97" s="17">
        <v>0</v>
      </c>
    </row>
    <row r="98" spans="1:7" ht="12.75">
      <c r="A98" s="14">
        <f t="shared" si="2"/>
        <v>92</v>
      </c>
      <c r="B98" s="35" t="s">
        <v>134</v>
      </c>
      <c r="C98" s="15">
        <v>245.725</v>
      </c>
      <c r="D98" s="15" t="s">
        <v>9</v>
      </c>
      <c r="E98" s="22"/>
      <c r="F98" s="33"/>
      <c r="G98" s="17">
        <v>0</v>
      </c>
    </row>
    <row r="99" spans="1:7" ht="12.75">
      <c r="A99" s="14">
        <f t="shared" si="2"/>
        <v>93</v>
      </c>
      <c r="B99" s="35" t="s">
        <v>138</v>
      </c>
      <c r="C99" s="15">
        <v>482.125</v>
      </c>
      <c r="D99" s="15" t="s">
        <v>9</v>
      </c>
      <c r="E99" s="16"/>
      <c r="F99" s="33"/>
      <c r="G99" s="17">
        <v>0</v>
      </c>
    </row>
    <row r="100" spans="1:7" ht="12.75">
      <c r="A100" s="14">
        <f t="shared" si="2"/>
        <v>94</v>
      </c>
      <c r="B100" s="35" t="s">
        <v>135</v>
      </c>
      <c r="C100" s="2">
        <v>425.4</v>
      </c>
      <c r="D100" s="15" t="s">
        <v>9</v>
      </c>
      <c r="E100" s="40"/>
      <c r="F100" s="33"/>
      <c r="G100" s="17">
        <v>0</v>
      </c>
    </row>
    <row r="101" spans="1:7" ht="12.75">
      <c r="A101" s="14">
        <f t="shared" si="2"/>
        <v>95</v>
      </c>
      <c r="B101" s="35" t="s">
        <v>136</v>
      </c>
      <c r="C101" s="2">
        <v>425.4</v>
      </c>
      <c r="D101" s="15" t="s">
        <v>9</v>
      </c>
      <c r="E101" s="40"/>
      <c r="F101" s="33"/>
      <c r="G101" s="17">
        <v>0</v>
      </c>
    </row>
    <row r="102" spans="1:7" ht="12.75">
      <c r="A102" s="14">
        <f t="shared" si="2"/>
        <v>96</v>
      </c>
      <c r="B102" s="35" t="s">
        <v>137</v>
      </c>
      <c r="C102" s="2">
        <v>425.4</v>
      </c>
      <c r="D102" s="15" t="s">
        <v>9</v>
      </c>
      <c r="E102" s="40"/>
      <c r="F102" s="33"/>
      <c r="G102" s="17">
        <v>0</v>
      </c>
    </row>
    <row r="103" spans="1:7" ht="12.75">
      <c r="A103" s="14">
        <f t="shared" si="2"/>
        <v>97</v>
      </c>
      <c r="B103" s="41" t="s">
        <v>65</v>
      </c>
      <c r="C103" s="2">
        <v>395</v>
      </c>
      <c r="D103" s="15" t="s">
        <v>0</v>
      </c>
      <c r="E103" s="40"/>
      <c r="F103" s="33"/>
      <c r="G103" s="17">
        <v>0</v>
      </c>
    </row>
    <row r="104" spans="1:7" ht="12.75">
      <c r="A104" s="14">
        <f t="shared" si="2"/>
        <v>98</v>
      </c>
      <c r="B104" s="41" t="s">
        <v>66</v>
      </c>
      <c r="C104" s="2">
        <v>243</v>
      </c>
      <c r="D104" s="15" t="s">
        <v>0</v>
      </c>
      <c r="E104" s="40"/>
      <c r="F104" s="33"/>
      <c r="G104" s="17">
        <v>0</v>
      </c>
    </row>
    <row r="105" spans="1:7" ht="12.75">
      <c r="A105" s="14">
        <f t="shared" si="2"/>
        <v>99</v>
      </c>
      <c r="B105" s="41" t="s">
        <v>142</v>
      </c>
      <c r="C105" s="2">
        <v>102.985</v>
      </c>
      <c r="D105" s="15" t="s">
        <v>9</v>
      </c>
      <c r="E105" s="40"/>
      <c r="F105" s="33"/>
      <c r="G105" s="17">
        <v>0</v>
      </c>
    </row>
    <row r="106" spans="1:7" ht="12.75">
      <c r="A106" s="14">
        <f t="shared" si="2"/>
        <v>100</v>
      </c>
      <c r="B106" s="41" t="s">
        <v>143</v>
      </c>
      <c r="C106" s="2">
        <v>425.4</v>
      </c>
      <c r="D106" s="15" t="s">
        <v>9</v>
      </c>
      <c r="E106" s="21"/>
      <c r="F106" s="33"/>
      <c r="G106" s="17">
        <v>0</v>
      </c>
    </row>
    <row r="107" spans="1:7" ht="12.75">
      <c r="A107" s="14">
        <f t="shared" si="2"/>
        <v>101</v>
      </c>
      <c r="B107" s="41" t="s">
        <v>144</v>
      </c>
      <c r="C107" s="2">
        <v>145.8</v>
      </c>
      <c r="D107" s="15" t="s">
        <v>9</v>
      </c>
      <c r="E107" s="21"/>
      <c r="F107" s="33"/>
      <c r="G107" s="17">
        <v>0</v>
      </c>
    </row>
    <row r="108" spans="1:7" ht="12.75">
      <c r="A108" s="14">
        <f t="shared" si="2"/>
        <v>102</v>
      </c>
      <c r="B108" s="41" t="s">
        <v>145</v>
      </c>
      <c r="C108" s="2">
        <v>145.8</v>
      </c>
      <c r="D108" s="15" t="s">
        <v>9</v>
      </c>
      <c r="E108" s="21"/>
      <c r="F108" s="33"/>
      <c r="G108" s="17">
        <v>0</v>
      </c>
    </row>
    <row r="109" spans="1:7" ht="12.75">
      <c r="A109" s="14">
        <f t="shared" si="2"/>
        <v>103</v>
      </c>
      <c r="B109" s="35" t="s">
        <v>62</v>
      </c>
      <c r="C109" s="2">
        <v>491.45</v>
      </c>
      <c r="D109" s="15" t="s">
        <v>9</v>
      </c>
      <c r="E109" s="21"/>
      <c r="F109" s="33"/>
      <c r="G109" s="17">
        <v>0</v>
      </c>
    </row>
    <row r="110" spans="1:7" ht="12.75">
      <c r="A110" s="14">
        <f t="shared" si="2"/>
        <v>104</v>
      </c>
      <c r="B110" s="42" t="s">
        <v>146</v>
      </c>
      <c r="C110" s="2">
        <v>138</v>
      </c>
      <c r="D110" s="36" t="s">
        <v>1</v>
      </c>
      <c r="E110" s="40"/>
      <c r="F110" s="33"/>
      <c r="G110" s="17">
        <v>0</v>
      </c>
    </row>
    <row r="111" spans="1:7" ht="12.75">
      <c r="A111" s="14">
        <f t="shared" si="2"/>
        <v>105</v>
      </c>
      <c r="B111" s="2" t="s">
        <v>57</v>
      </c>
      <c r="C111" s="2">
        <f>27.9+13.376</f>
        <v>41.275999999999996</v>
      </c>
      <c r="D111" s="15" t="s">
        <v>5</v>
      </c>
      <c r="E111" s="16"/>
      <c r="F111" s="2"/>
      <c r="G111" s="17">
        <v>0</v>
      </c>
    </row>
    <row r="112" spans="1:7" ht="12.75">
      <c r="A112" s="14">
        <f t="shared" si="2"/>
        <v>106</v>
      </c>
      <c r="B112" s="2" t="s">
        <v>58</v>
      </c>
      <c r="C112" s="2">
        <f>128+140.8</f>
        <v>268.8</v>
      </c>
      <c r="D112" s="15" t="s">
        <v>9</v>
      </c>
      <c r="E112" s="16"/>
      <c r="F112" s="2"/>
      <c r="G112" s="17">
        <v>0</v>
      </c>
    </row>
    <row r="113" spans="1:7" ht="12.75">
      <c r="A113" s="14">
        <f t="shared" si="2"/>
        <v>107</v>
      </c>
      <c r="B113" s="2" t="s">
        <v>59</v>
      </c>
      <c r="C113" s="2">
        <f>128+140.8</f>
        <v>268.8</v>
      </c>
      <c r="D113" s="15" t="s">
        <v>9</v>
      </c>
      <c r="E113" s="16"/>
      <c r="F113" s="2"/>
      <c r="G113" s="17">
        <v>0</v>
      </c>
    </row>
    <row r="114" spans="1:7" ht="13.5" thickBot="1">
      <c r="A114" s="56">
        <f t="shared" si="2"/>
        <v>108</v>
      </c>
      <c r="B114" s="43" t="s">
        <v>61</v>
      </c>
      <c r="C114" s="43">
        <v>1167.25</v>
      </c>
      <c r="D114" s="24" t="s">
        <v>9</v>
      </c>
      <c r="E114" s="44"/>
      <c r="F114" s="43"/>
      <c r="G114" s="26">
        <v>0</v>
      </c>
    </row>
    <row r="115" spans="1:7" ht="12.75">
      <c r="A115" s="47" t="s">
        <v>76</v>
      </c>
      <c r="B115" s="5" t="s">
        <v>3</v>
      </c>
      <c r="C115" s="83" t="s">
        <v>2</v>
      </c>
      <c r="D115" s="82"/>
      <c r="E115" s="52" t="s">
        <v>80</v>
      </c>
      <c r="F115" s="84" t="s">
        <v>77</v>
      </c>
      <c r="G115" s="85"/>
    </row>
    <row r="116" spans="1:7" ht="13.5" thickBot="1">
      <c r="A116" s="48"/>
      <c r="B116" s="6"/>
      <c r="C116" s="7"/>
      <c r="D116" s="6"/>
      <c r="E116" s="51" t="s">
        <v>81</v>
      </c>
      <c r="F116" s="49" t="s">
        <v>78</v>
      </c>
      <c r="G116" s="50" t="s">
        <v>79</v>
      </c>
    </row>
    <row r="117" spans="1:7" ht="12.75">
      <c r="A117" s="14">
        <f>A114+1</f>
        <v>109</v>
      </c>
      <c r="B117" s="20" t="s">
        <v>60</v>
      </c>
      <c r="C117" s="20">
        <v>1167.25</v>
      </c>
      <c r="D117" s="19" t="s">
        <v>9</v>
      </c>
      <c r="E117" s="46"/>
      <c r="F117" s="20"/>
      <c r="G117" s="28">
        <v>0</v>
      </c>
    </row>
    <row r="118" spans="1:7" ht="12.75">
      <c r="A118" s="31">
        <f t="shared" si="2"/>
        <v>110</v>
      </c>
      <c r="B118" s="15" t="s">
        <v>147</v>
      </c>
      <c r="C118" s="15">
        <v>35.5</v>
      </c>
      <c r="D118" s="15" t="s">
        <v>0</v>
      </c>
      <c r="E118" s="21"/>
      <c r="F118" s="2"/>
      <c r="G118" s="17">
        <v>0</v>
      </c>
    </row>
    <row r="119" spans="1:7" ht="12.75">
      <c r="A119" s="14">
        <f>A118+1</f>
        <v>111</v>
      </c>
      <c r="B119" s="60" t="s">
        <v>75</v>
      </c>
      <c r="C119" s="20">
        <v>1</v>
      </c>
      <c r="D119" s="19" t="s">
        <v>1</v>
      </c>
      <c r="E119" s="22"/>
      <c r="F119" s="20"/>
      <c r="G119" s="28">
        <v>0</v>
      </c>
    </row>
    <row r="120" spans="1:7" ht="12.75">
      <c r="A120" s="14">
        <f t="shared" si="2"/>
        <v>112</v>
      </c>
      <c r="B120" s="15" t="s">
        <v>148</v>
      </c>
      <c r="C120" s="15">
        <v>3</v>
      </c>
      <c r="D120" s="15" t="s">
        <v>1</v>
      </c>
      <c r="E120" s="21"/>
      <c r="F120" s="2"/>
      <c r="G120" s="17">
        <v>0</v>
      </c>
    </row>
    <row r="121" spans="1:7" ht="12.75">
      <c r="A121" s="14">
        <f t="shared" si="2"/>
        <v>113</v>
      </c>
      <c r="B121" s="2" t="s">
        <v>70</v>
      </c>
      <c r="C121" s="2">
        <v>17.655</v>
      </c>
      <c r="D121" s="15" t="s">
        <v>5</v>
      </c>
      <c r="E121" s="16"/>
      <c r="F121" s="2"/>
      <c r="G121" s="17">
        <v>0</v>
      </c>
    </row>
    <row r="122" spans="1:7" ht="12.75">
      <c r="A122" s="14">
        <f t="shared" si="2"/>
        <v>114</v>
      </c>
      <c r="B122" s="15" t="s">
        <v>71</v>
      </c>
      <c r="C122" s="2">
        <v>17.655</v>
      </c>
      <c r="D122" s="15" t="s">
        <v>5</v>
      </c>
      <c r="E122" s="16"/>
      <c r="F122" s="2"/>
      <c r="G122" s="17">
        <v>0</v>
      </c>
    </row>
    <row r="123" spans="1:7" ht="12.75">
      <c r="A123" s="14">
        <f t="shared" si="2"/>
        <v>115</v>
      </c>
      <c r="B123" s="2" t="s">
        <v>12</v>
      </c>
      <c r="C123" s="15">
        <f>205.38+27.9+13.376+7.24+9.05+24.57</f>
        <v>287.516</v>
      </c>
      <c r="D123" s="2" t="s">
        <v>5</v>
      </c>
      <c r="E123" s="16"/>
      <c r="F123" s="2"/>
      <c r="G123" s="17">
        <v>0</v>
      </c>
    </row>
    <row r="124" spans="1:7" ht="12.75">
      <c r="A124" s="14">
        <f t="shared" si="2"/>
        <v>116</v>
      </c>
      <c r="B124" s="2" t="s">
        <v>13</v>
      </c>
      <c r="C124" s="2">
        <v>287.52</v>
      </c>
      <c r="D124" s="2" t="s">
        <v>5</v>
      </c>
      <c r="E124" s="16"/>
      <c r="F124" s="2"/>
      <c r="G124" s="17">
        <v>0</v>
      </c>
    </row>
    <row r="125" spans="1:7" ht="12.75">
      <c r="A125" s="14">
        <f t="shared" si="2"/>
        <v>117</v>
      </c>
      <c r="B125" s="2" t="s">
        <v>14</v>
      </c>
      <c r="C125" s="2">
        <v>2875.2</v>
      </c>
      <c r="D125" s="2" t="s">
        <v>5</v>
      </c>
      <c r="E125" s="16"/>
      <c r="F125" s="2"/>
      <c r="G125" s="17">
        <v>0</v>
      </c>
    </row>
    <row r="126" spans="1:7" ht="12.75">
      <c r="A126" s="14">
        <f t="shared" si="2"/>
        <v>118</v>
      </c>
      <c r="B126" s="2" t="s">
        <v>69</v>
      </c>
      <c r="C126" s="2">
        <v>48</v>
      </c>
      <c r="D126" s="2" t="s">
        <v>9</v>
      </c>
      <c r="E126" s="16"/>
      <c r="F126" s="2"/>
      <c r="G126" s="17">
        <v>0</v>
      </c>
    </row>
    <row r="127" spans="1:7" ht="12.75">
      <c r="A127" s="14">
        <f t="shared" si="2"/>
        <v>119</v>
      </c>
      <c r="B127" s="15" t="s">
        <v>24</v>
      </c>
      <c r="C127" s="15">
        <v>2</v>
      </c>
      <c r="D127" s="15" t="s">
        <v>1</v>
      </c>
      <c r="E127" s="16"/>
      <c r="F127" s="2"/>
      <c r="G127" s="17">
        <v>0</v>
      </c>
    </row>
    <row r="128" spans="1:7" ht="12.75">
      <c r="A128" s="14">
        <f t="shared" si="2"/>
        <v>120</v>
      </c>
      <c r="B128" s="15" t="s">
        <v>23</v>
      </c>
      <c r="C128" s="15">
        <v>31</v>
      </c>
      <c r="D128" s="15" t="s">
        <v>1</v>
      </c>
      <c r="E128" s="16"/>
      <c r="F128" s="2"/>
      <c r="G128" s="17">
        <v>0</v>
      </c>
    </row>
    <row r="129" spans="1:7" ht="12.75">
      <c r="A129" s="14">
        <f t="shared" si="2"/>
        <v>121</v>
      </c>
      <c r="B129" s="2" t="s">
        <v>22</v>
      </c>
      <c r="C129" s="15">
        <v>60</v>
      </c>
      <c r="D129" s="15" t="s">
        <v>1</v>
      </c>
      <c r="E129" s="16"/>
      <c r="F129" s="2"/>
      <c r="G129" s="17">
        <v>0</v>
      </c>
    </row>
    <row r="130" spans="1:7" ht="12.75">
      <c r="A130" s="14">
        <f t="shared" si="2"/>
        <v>122</v>
      </c>
      <c r="B130" s="15" t="s">
        <v>25</v>
      </c>
      <c r="C130" s="15">
        <v>85</v>
      </c>
      <c r="D130" s="15" t="s">
        <v>1</v>
      </c>
      <c r="E130" s="21"/>
      <c r="F130" s="2"/>
      <c r="G130" s="17">
        <v>0</v>
      </c>
    </row>
    <row r="131" spans="1:7" ht="12.75">
      <c r="A131" s="14">
        <f t="shared" si="2"/>
        <v>123</v>
      </c>
      <c r="B131" s="15" t="s">
        <v>26</v>
      </c>
      <c r="C131" s="15">
        <v>30</v>
      </c>
      <c r="D131" s="15" t="s">
        <v>1</v>
      </c>
      <c r="E131" s="16"/>
      <c r="F131" s="2"/>
      <c r="G131" s="17">
        <v>0</v>
      </c>
    </row>
    <row r="132" spans="1:7" ht="12.75">
      <c r="A132" s="14">
        <f t="shared" si="2"/>
        <v>124</v>
      </c>
      <c r="B132" s="15" t="s">
        <v>32</v>
      </c>
      <c r="C132" s="15">
        <v>1</v>
      </c>
      <c r="D132" s="15" t="s">
        <v>1</v>
      </c>
      <c r="E132" s="16"/>
      <c r="F132" s="2"/>
      <c r="G132" s="17">
        <v>0</v>
      </c>
    </row>
    <row r="133" spans="1:7" ht="12.75">
      <c r="A133" s="14">
        <f t="shared" si="2"/>
        <v>125</v>
      </c>
      <c r="B133" s="15" t="s">
        <v>31</v>
      </c>
      <c r="C133" s="15">
        <v>665</v>
      </c>
      <c r="D133" s="15" t="s">
        <v>0</v>
      </c>
      <c r="E133" s="16"/>
      <c r="F133" s="2"/>
      <c r="G133" s="17">
        <v>0</v>
      </c>
    </row>
    <row r="134" spans="1:7" ht="12.75">
      <c r="A134" s="14">
        <f t="shared" si="2"/>
        <v>126</v>
      </c>
      <c r="B134" s="15" t="s">
        <v>27</v>
      </c>
      <c r="C134" s="15">
        <v>70</v>
      </c>
      <c r="D134" s="15" t="s">
        <v>1</v>
      </c>
      <c r="E134" s="16"/>
      <c r="F134" s="2"/>
      <c r="G134" s="17">
        <v>0</v>
      </c>
    </row>
    <row r="135" spans="1:7" ht="12.75">
      <c r="A135" s="14">
        <f t="shared" si="2"/>
        <v>127</v>
      </c>
      <c r="B135" s="15" t="s">
        <v>28</v>
      </c>
      <c r="C135" s="15">
        <v>83</v>
      </c>
      <c r="D135" s="15" t="s">
        <v>1</v>
      </c>
      <c r="E135" s="21"/>
      <c r="F135" s="2"/>
      <c r="G135" s="17">
        <v>0</v>
      </c>
    </row>
    <row r="136" spans="1:7" ht="12.75">
      <c r="A136" s="14">
        <f t="shared" si="2"/>
        <v>128</v>
      </c>
      <c r="B136" s="15" t="s">
        <v>29</v>
      </c>
      <c r="C136" s="15">
        <v>2</v>
      </c>
      <c r="D136" s="15" t="s">
        <v>1</v>
      </c>
      <c r="E136" s="16"/>
      <c r="F136" s="2"/>
      <c r="G136" s="17">
        <v>0</v>
      </c>
    </row>
    <row r="137" spans="1:7" ht="12.75">
      <c r="A137" s="14">
        <f t="shared" si="2"/>
        <v>129</v>
      </c>
      <c r="B137" s="15" t="s">
        <v>30</v>
      </c>
      <c r="C137" s="15">
        <v>30</v>
      </c>
      <c r="D137" s="15" t="s">
        <v>1</v>
      </c>
      <c r="E137" s="16"/>
      <c r="F137" s="2"/>
      <c r="G137" s="17">
        <v>0</v>
      </c>
    </row>
    <row r="138" spans="1:7" ht="12.75">
      <c r="A138" s="14">
        <f t="shared" si="2"/>
        <v>130</v>
      </c>
      <c r="B138" s="15" t="s">
        <v>33</v>
      </c>
      <c r="C138" s="15">
        <v>6</v>
      </c>
      <c r="D138" s="15" t="s">
        <v>0</v>
      </c>
      <c r="E138" s="16"/>
      <c r="F138" s="2"/>
      <c r="G138" s="17">
        <v>0</v>
      </c>
    </row>
    <row r="139" spans="1:7" ht="12.75">
      <c r="A139" s="14">
        <f t="shared" si="2"/>
        <v>131</v>
      </c>
      <c r="B139" s="15" t="s">
        <v>34</v>
      </c>
      <c r="C139" s="15">
        <v>10</v>
      </c>
      <c r="D139" s="15" t="s">
        <v>0</v>
      </c>
      <c r="E139" s="16"/>
      <c r="F139" s="2"/>
      <c r="G139" s="17">
        <v>0</v>
      </c>
    </row>
    <row r="140" spans="1:7" ht="12.75">
      <c r="A140" s="14">
        <f t="shared" si="2"/>
        <v>132</v>
      </c>
      <c r="B140" s="15" t="s">
        <v>35</v>
      </c>
      <c r="C140" s="15">
        <v>2.105</v>
      </c>
      <c r="D140" s="15" t="s">
        <v>5</v>
      </c>
      <c r="E140" s="16"/>
      <c r="F140" s="2"/>
      <c r="G140" s="17">
        <v>0</v>
      </c>
    </row>
    <row r="141" spans="1:7" ht="12.75">
      <c r="A141" s="14">
        <f t="shared" si="2"/>
        <v>133</v>
      </c>
      <c r="B141" s="15" t="s">
        <v>6</v>
      </c>
      <c r="C141" s="15">
        <v>1</v>
      </c>
      <c r="D141" s="15" t="s">
        <v>4</v>
      </c>
      <c r="E141" s="16"/>
      <c r="F141" s="2"/>
      <c r="G141" s="17">
        <v>0</v>
      </c>
    </row>
    <row r="142" spans="1:7" ht="12.75">
      <c r="A142" s="14">
        <f t="shared" si="2"/>
        <v>134</v>
      </c>
      <c r="B142" s="15" t="s">
        <v>7</v>
      </c>
      <c r="C142" s="15">
        <v>1</v>
      </c>
      <c r="D142" s="15" t="s">
        <v>4</v>
      </c>
      <c r="E142" s="16"/>
      <c r="F142" s="2"/>
      <c r="G142" s="17">
        <v>0</v>
      </c>
    </row>
    <row r="143" spans="1:7" ht="12.75">
      <c r="A143" s="14">
        <f t="shared" si="2"/>
        <v>135</v>
      </c>
      <c r="B143" s="36" t="s">
        <v>8</v>
      </c>
      <c r="C143" s="36">
        <v>1</v>
      </c>
      <c r="D143" s="15" t="s">
        <v>4</v>
      </c>
      <c r="E143" s="40"/>
      <c r="F143" s="33"/>
      <c r="G143" s="17">
        <v>0</v>
      </c>
    </row>
    <row r="144" spans="1:7" ht="12.75">
      <c r="A144" s="14">
        <f t="shared" si="2"/>
        <v>136</v>
      </c>
      <c r="B144" s="36" t="s">
        <v>150</v>
      </c>
      <c r="C144" s="36">
        <v>1</v>
      </c>
      <c r="D144" s="15" t="s">
        <v>4</v>
      </c>
      <c r="E144" s="40"/>
      <c r="F144" s="33"/>
      <c r="G144" s="17">
        <v>0</v>
      </c>
    </row>
    <row r="145" spans="1:7" ht="12.75">
      <c r="A145" s="14"/>
      <c r="B145" s="36"/>
      <c r="C145" s="36"/>
      <c r="D145" s="36"/>
      <c r="E145" s="40"/>
      <c r="F145" s="33"/>
      <c r="G145" s="45"/>
    </row>
    <row r="146" spans="1:7" ht="12.75">
      <c r="A146" s="14"/>
      <c r="B146" s="36"/>
      <c r="C146" s="36"/>
      <c r="D146" s="36"/>
      <c r="E146" s="40"/>
      <c r="F146" s="33"/>
      <c r="G146" s="45"/>
    </row>
    <row r="147" spans="1:7" ht="12.75">
      <c r="A147" s="14"/>
      <c r="B147" s="36"/>
      <c r="C147" s="36"/>
      <c r="D147" s="36"/>
      <c r="E147" s="40"/>
      <c r="F147" s="33"/>
      <c r="G147" s="45"/>
    </row>
    <row r="148" spans="1:7" ht="12.75">
      <c r="A148" s="14"/>
      <c r="B148" s="36"/>
      <c r="C148" s="36"/>
      <c r="D148" s="36"/>
      <c r="E148" s="40"/>
      <c r="F148" s="33"/>
      <c r="G148" s="45"/>
    </row>
    <row r="149" spans="1:7" ht="12.75">
      <c r="A149" s="14"/>
      <c r="B149" s="36"/>
      <c r="C149" s="36"/>
      <c r="D149" s="36"/>
      <c r="E149" s="40"/>
      <c r="F149" s="33"/>
      <c r="G149" s="45"/>
    </row>
    <row r="150" spans="1:7" ht="12.75">
      <c r="A150" s="55"/>
      <c r="B150" s="36"/>
      <c r="C150" s="36"/>
      <c r="D150" s="36"/>
      <c r="E150" s="40"/>
      <c r="F150" s="33"/>
      <c r="G150" s="45"/>
    </row>
    <row r="151" spans="1:7" ht="13.5" thickBot="1">
      <c r="A151" s="63"/>
      <c r="B151" s="36"/>
      <c r="C151" s="36"/>
      <c r="D151" s="36"/>
      <c r="E151" s="40"/>
      <c r="F151" s="33"/>
      <c r="G151" s="45"/>
    </row>
    <row r="152" spans="1:7" ht="13.5" thickBot="1">
      <c r="A152" s="64"/>
      <c r="B152" s="65" t="s">
        <v>159</v>
      </c>
      <c r="C152" s="61"/>
      <c r="D152" s="61"/>
      <c r="E152" s="62"/>
      <c r="F152" s="66">
        <f>SUM(F3:F151)</f>
        <v>0</v>
      </c>
      <c r="G152" s="67">
        <f>ROUND(SUM(G3:G151),0)</f>
        <v>0</v>
      </c>
    </row>
    <row r="153" spans="1:8" ht="14.25" thickBot="1">
      <c r="A153" s="3" t="s">
        <v>151</v>
      </c>
      <c r="G153" s="4"/>
      <c r="H153" s="4"/>
    </row>
    <row r="154" spans="1:8" s="69" customFormat="1" ht="12.75">
      <c r="A154" s="47" t="s">
        <v>76</v>
      </c>
      <c r="B154" s="5" t="s">
        <v>3</v>
      </c>
      <c r="C154" s="81" t="s">
        <v>152</v>
      </c>
      <c r="D154" s="82"/>
      <c r="E154" s="52" t="s">
        <v>153</v>
      </c>
      <c r="F154" s="52" t="s">
        <v>153</v>
      </c>
      <c r="G154" s="71" t="s">
        <v>153</v>
      </c>
      <c r="H154" s="68"/>
    </row>
    <row r="155" spans="1:8" s="69" customFormat="1" ht="13.5" thickBot="1">
      <c r="A155" s="77"/>
      <c r="B155" s="59"/>
      <c r="C155" s="76"/>
      <c r="D155" s="59"/>
      <c r="E155" s="78" t="s">
        <v>81</v>
      </c>
      <c r="F155" s="78" t="s">
        <v>154</v>
      </c>
      <c r="G155" s="79" t="s">
        <v>155</v>
      </c>
      <c r="H155" s="70"/>
    </row>
    <row r="156" spans="1:8" s="69" customFormat="1" ht="12.75">
      <c r="A156" s="57">
        <f>A155+1</f>
        <v>1</v>
      </c>
      <c r="B156" s="72" t="s">
        <v>156</v>
      </c>
      <c r="C156" s="80"/>
      <c r="D156" s="29"/>
      <c r="E156" s="73">
        <f>SUM(F152:G152)</f>
        <v>0</v>
      </c>
      <c r="F156" s="12">
        <f>ROUND(E156*0.21,0)</f>
        <v>0</v>
      </c>
      <c r="G156" s="13">
        <f>SUM(E156:F156)</f>
        <v>0</v>
      </c>
      <c r="H156" s="70"/>
    </row>
    <row r="157" spans="1:8" s="69" customFormat="1" ht="12.75">
      <c r="A157" s="14">
        <f>A156+1</f>
        <v>2</v>
      </c>
      <c r="B157" s="42" t="s">
        <v>157</v>
      </c>
      <c r="C157" s="35"/>
      <c r="D157" s="18"/>
      <c r="E157" s="74">
        <f>F152</f>
        <v>0</v>
      </c>
      <c r="F157" s="16">
        <f>ROUND(E157*0.21,0)</f>
        <v>0</v>
      </c>
      <c r="G157" s="17">
        <f>SUM(E157:F157)</f>
        <v>0</v>
      </c>
      <c r="H157" s="70"/>
    </row>
    <row r="158" spans="1:8" s="69" customFormat="1" ht="13.5" thickBot="1">
      <c r="A158" s="56">
        <f>A157+1</f>
        <v>3</v>
      </c>
      <c r="B158" s="37" t="s">
        <v>158</v>
      </c>
      <c r="C158" s="37"/>
      <c r="D158" s="23"/>
      <c r="E158" s="75">
        <f>G152</f>
        <v>0</v>
      </c>
      <c r="F158" s="44">
        <f>ROUND(E158*0.21,0)</f>
        <v>0</v>
      </c>
      <c r="G158" s="26">
        <f>SUM(E158:F158)</f>
        <v>0</v>
      </c>
      <c r="H158" s="70"/>
    </row>
    <row r="160" ht="12.75">
      <c r="F160" s="9"/>
    </row>
  </sheetData>
  <sheetProtection/>
  <mergeCells count="9">
    <mergeCell ref="C154:D154"/>
    <mergeCell ref="C1:D1"/>
    <mergeCell ref="F1:G1"/>
    <mergeCell ref="C39:D39"/>
    <mergeCell ref="F39:G39"/>
    <mergeCell ref="C77:D77"/>
    <mergeCell ref="F77:G77"/>
    <mergeCell ref="C115:D115"/>
    <mergeCell ref="F115:G115"/>
  </mergeCells>
  <printOptions horizontalCentered="1"/>
  <pageMargins left="0.5118110236220472" right="0.5118110236220472" top="0.8267716535433072" bottom="0.7874015748031497" header="0.5511811023622047" footer="0.2755905511811024"/>
  <pageSetup horizontalDpi="600" verticalDpi="600" orientation="landscape" paperSize="9" r:id="rId1"/>
  <headerFooter alignWithMargins="0">
    <oddHeader>&amp;L&amp;"Arial,Tučné"&amp;12Rozpočet - pro potřeby programu EFEKT</oddHeader>
    <oddFooter>&amp;LZpracování dokumentace na rekonstrukci veřejného osvětlení, rev.0&amp;R&amp;P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HP Pavilion</cp:lastModifiedBy>
  <cp:lastPrinted>2020-01-10T10:18:38Z</cp:lastPrinted>
  <dcterms:created xsi:type="dcterms:W3CDTF">2004-03-16T08:06:40Z</dcterms:created>
  <dcterms:modified xsi:type="dcterms:W3CDTF">2020-01-24T08:35:50Z</dcterms:modified>
  <cp:category/>
  <cp:version/>
  <cp:contentType/>
  <cp:contentStatus/>
</cp:coreProperties>
</file>